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 activeTab="9"/>
  </bookViews>
  <sheets>
    <sheet name="1 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Лист11" sheetId="11" r:id="rId11"/>
  </sheets>
  <definedNames>
    <definedName name="_xlnm.Print_Area" localSheetId="0">'1 '!$A$1:$I$27</definedName>
    <definedName name="_xlnm.Print_Area" localSheetId="9">'10'!$A$1:$I$27</definedName>
    <definedName name="_xlnm.Print_Area" localSheetId="1">'2'!$A$1:$I$28</definedName>
    <definedName name="_xlnm.Print_Area" localSheetId="2">'3'!$A$1:$I$27</definedName>
    <definedName name="_xlnm.Print_Area" localSheetId="3">'4'!$A$1:$I$27</definedName>
    <definedName name="_xlnm.Print_Area" localSheetId="4">'5'!$A$1:$I$28</definedName>
    <definedName name="_xlnm.Print_Area" localSheetId="5">'6'!$A$1:$I$28</definedName>
    <definedName name="_xlnm.Print_Area" localSheetId="6">'7'!$A$1:$I$26</definedName>
    <definedName name="_xlnm.Print_Area" localSheetId="7">'8'!$A$1:$I$28</definedName>
    <definedName name="_xlnm.Print_Area" localSheetId="8">'9'!$A$1:$I$28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9" l="1"/>
  <c r="G26" i="9"/>
  <c r="F26" i="9"/>
  <c r="E26" i="9"/>
  <c r="H25" i="9"/>
  <c r="G25" i="9"/>
  <c r="F25" i="9"/>
  <c r="E25" i="9"/>
  <c r="H16" i="2" l="1"/>
  <c r="G16" i="2"/>
  <c r="F16" i="2"/>
  <c r="E16" i="2"/>
  <c r="H16" i="3"/>
  <c r="G16" i="3"/>
  <c r="F16" i="3"/>
  <c r="E16" i="3"/>
  <c r="H25" i="10" l="1"/>
  <c r="G25" i="10"/>
  <c r="F25" i="10"/>
  <c r="E25" i="10"/>
  <c r="D23" i="10"/>
  <c r="H22" i="10"/>
  <c r="G22" i="10"/>
  <c r="F22" i="10"/>
  <c r="E22" i="10"/>
  <c r="H21" i="10"/>
  <c r="G21" i="10"/>
  <c r="F21" i="10"/>
  <c r="E21" i="10"/>
  <c r="H20" i="10"/>
  <c r="G20" i="10"/>
  <c r="F20" i="10"/>
  <c r="E20" i="10"/>
  <c r="H19" i="10"/>
  <c r="G19" i="10"/>
  <c r="F19" i="10"/>
  <c r="E19" i="10"/>
  <c r="H18" i="10"/>
  <c r="G18" i="10"/>
  <c r="F18" i="10"/>
  <c r="E18" i="10"/>
  <c r="H17" i="10"/>
  <c r="G17" i="10"/>
  <c r="F17" i="10"/>
  <c r="E17" i="10"/>
  <c r="H16" i="10"/>
  <c r="H23" i="10" s="1"/>
  <c r="G16" i="10"/>
  <c r="G23" i="10" s="1"/>
  <c r="F16" i="10"/>
  <c r="F23" i="10" s="1"/>
  <c r="E16" i="10"/>
  <c r="E23" i="10" s="1"/>
  <c r="D14" i="10"/>
  <c r="H13" i="10"/>
  <c r="G13" i="10"/>
  <c r="F13" i="10"/>
  <c r="E13" i="10"/>
  <c r="H11" i="10"/>
  <c r="G11" i="10"/>
  <c r="F11" i="10"/>
  <c r="E11" i="10"/>
  <c r="H10" i="10"/>
  <c r="G10" i="10"/>
  <c r="F10" i="10"/>
  <c r="E10" i="10"/>
  <c r="H9" i="10"/>
  <c r="G9" i="10"/>
  <c r="F9" i="10"/>
  <c r="E9" i="10"/>
  <c r="H8" i="10"/>
  <c r="H14" i="10" s="1"/>
  <c r="G8" i="10"/>
  <c r="G14" i="10" s="1"/>
  <c r="F8" i="10"/>
  <c r="F14" i="10" s="1"/>
  <c r="E8" i="10"/>
  <c r="E14" i="10" s="1"/>
  <c r="G27" i="9"/>
  <c r="E27" i="9"/>
  <c r="D27" i="9"/>
  <c r="H27" i="9"/>
  <c r="F27" i="9"/>
  <c r="D23" i="9"/>
  <c r="D28" i="9" s="1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H23" i="9" s="1"/>
  <c r="G17" i="9"/>
  <c r="F17" i="9"/>
  <c r="F23" i="9" s="1"/>
  <c r="E17" i="9"/>
  <c r="H16" i="9"/>
  <c r="G16" i="9"/>
  <c r="G23" i="9" s="1"/>
  <c r="F16" i="9"/>
  <c r="E16" i="9"/>
  <c r="E23" i="9" s="1"/>
  <c r="G14" i="9"/>
  <c r="E14" i="9"/>
  <c r="E28" i="9" s="1"/>
  <c r="D14" i="9"/>
  <c r="H13" i="9"/>
  <c r="G13" i="9"/>
  <c r="F13" i="9"/>
  <c r="E13" i="9"/>
  <c r="H11" i="9"/>
  <c r="G11" i="9"/>
  <c r="F11" i="9"/>
  <c r="E11" i="9"/>
  <c r="H10" i="9"/>
  <c r="G10" i="9"/>
  <c r="F10" i="9"/>
  <c r="E10" i="9"/>
  <c r="H9" i="9"/>
  <c r="G9" i="9"/>
  <c r="F9" i="9"/>
  <c r="E9" i="9"/>
  <c r="H8" i="9"/>
  <c r="G8" i="9"/>
  <c r="F8" i="9"/>
  <c r="F14" i="9" s="1"/>
  <c r="E8" i="9"/>
  <c r="D27" i="8"/>
  <c r="H26" i="8"/>
  <c r="G26" i="8"/>
  <c r="F26" i="8"/>
  <c r="E26" i="8"/>
  <c r="H25" i="8"/>
  <c r="G25" i="8"/>
  <c r="F25" i="8"/>
  <c r="E25" i="8"/>
  <c r="H23" i="8"/>
  <c r="F23" i="8"/>
  <c r="D23" i="8"/>
  <c r="D28" i="8" s="1"/>
  <c r="H22" i="8"/>
  <c r="G22" i="8"/>
  <c r="F22" i="8"/>
  <c r="E22" i="8"/>
  <c r="H21" i="8"/>
  <c r="G21" i="8"/>
  <c r="F21" i="8"/>
  <c r="E21" i="8"/>
  <c r="H20" i="8"/>
  <c r="G20" i="8"/>
  <c r="F20" i="8"/>
  <c r="E20" i="8"/>
  <c r="H19" i="8"/>
  <c r="G19" i="8"/>
  <c r="F19" i="8"/>
  <c r="E19" i="8"/>
  <c r="H18" i="8"/>
  <c r="G18" i="8"/>
  <c r="F18" i="8"/>
  <c r="E18" i="8"/>
  <c r="H17" i="8"/>
  <c r="G17" i="8"/>
  <c r="F17" i="8"/>
  <c r="E17" i="8"/>
  <c r="H16" i="8"/>
  <c r="G16" i="8"/>
  <c r="G23" i="8" s="1"/>
  <c r="F16" i="8"/>
  <c r="E16" i="8"/>
  <c r="G14" i="8"/>
  <c r="G27" i="8" s="1"/>
  <c r="G28" i="8" s="1"/>
  <c r="E14" i="8"/>
  <c r="E27" i="8" s="1"/>
  <c r="D14" i="8"/>
  <c r="H13" i="8"/>
  <c r="G13" i="8"/>
  <c r="F13" i="8"/>
  <c r="E13" i="8"/>
  <c r="H10" i="8"/>
  <c r="G10" i="8"/>
  <c r="F10" i="8"/>
  <c r="E10" i="8"/>
  <c r="H9" i="8"/>
  <c r="G9" i="8"/>
  <c r="F9" i="8"/>
  <c r="E9" i="8"/>
  <c r="H8" i="8"/>
  <c r="H14" i="8" s="1"/>
  <c r="H27" i="8" s="1"/>
  <c r="H28" i="8" s="1"/>
  <c r="G8" i="8"/>
  <c r="F8" i="8"/>
  <c r="F14" i="8" s="1"/>
  <c r="F27" i="8" s="1"/>
  <c r="F28" i="8" s="1"/>
  <c r="E8" i="8"/>
  <c r="D25" i="7"/>
  <c r="H24" i="7"/>
  <c r="G24" i="7"/>
  <c r="F24" i="7"/>
  <c r="E24" i="7"/>
  <c r="H23" i="7"/>
  <c r="G23" i="7"/>
  <c r="F23" i="7"/>
  <c r="E23" i="7"/>
  <c r="H21" i="7"/>
  <c r="F21" i="7"/>
  <c r="D21" i="7"/>
  <c r="D26" i="7" s="1"/>
  <c r="H20" i="7"/>
  <c r="G20" i="7"/>
  <c r="F20" i="7"/>
  <c r="E20" i="7"/>
  <c r="H19" i="7"/>
  <c r="G19" i="7"/>
  <c r="F19" i="7"/>
  <c r="E19" i="7"/>
  <c r="H18" i="7"/>
  <c r="G18" i="7"/>
  <c r="F18" i="7"/>
  <c r="E18" i="7"/>
  <c r="H17" i="7"/>
  <c r="G17" i="7"/>
  <c r="F17" i="7"/>
  <c r="E17" i="7"/>
  <c r="H16" i="7"/>
  <c r="G16" i="7"/>
  <c r="F16" i="7"/>
  <c r="E16" i="7"/>
  <c r="H15" i="7"/>
  <c r="G15" i="7"/>
  <c r="G21" i="7" s="1"/>
  <c r="F15" i="7"/>
  <c r="E15" i="7"/>
  <c r="E21" i="7" s="1"/>
  <c r="G13" i="7"/>
  <c r="E13" i="7"/>
  <c r="E26" i="7" s="1"/>
  <c r="D13" i="7"/>
  <c r="H12" i="7"/>
  <c r="G12" i="7"/>
  <c r="F12" i="7"/>
  <c r="E12" i="7"/>
  <c r="H10" i="7"/>
  <c r="G10" i="7"/>
  <c r="F10" i="7"/>
  <c r="E10" i="7"/>
  <c r="H9" i="7"/>
  <c r="G9" i="7"/>
  <c r="F9" i="7"/>
  <c r="E9" i="7"/>
  <c r="H8" i="7"/>
  <c r="H13" i="7" s="1"/>
  <c r="H26" i="7" s="1"/>
  <c r="G8" i="7"/>
  <c r="F8" i="7"/>
  <c r="F13" i="7" s="1"/>
  <c r="F26" i="7" s="1"/>
  <c r="E8" i="7"/>
  <c r="G27" i="6"/>
  <c r="E27" i="6"/>
  <c r="D27" i="6"/>
  <c r="H26" i="6"/>
  <c r="G26" i="6"/>
  <c r="F26" i="6"/>
  <c r="E26" i="6"/>
  <c r="H25" i="6"/>
  <c r="H27" i="6" s="1"/>
  <c r="G25" i="6"/>
  <c r="F25" i="6"/>
  <c r="F27" i="6" s="1"/>
  <c r="E25" i="6"/>
  <c r="H23" i="6"/>
  <c r="F23" i="6"/>
  <c r="D23" i="6"/>
  <c r="D28" i="6" s="1"/>
  <c r="H22" i="6"/>
  <c r="G22" i="6"/>
  <c r="F22" i="6"/>
  <c r="E22" i="6"/>
  <c r="H21" i="6"/>
  <c r="G21" i="6"/>
  <c r="F21" i="6"/>
  <c r="E21" i="6"/>
  <c r="H20" i="6"/>
  <c r="G20" i="6"/>
  <c r="F20" i="6"/>
  <c r="E20" i="6"/>
  <c r="H19" i="6"/>
  <c r="G19" i="6"/>
  <c r="F19" i="6"/>
  <c r="E19" i="6"/>
  <c r="H18" i="6"/>
  <c r="G18" i="6"/>
  <c r="F18" i="6"/>
  <c r="E18" i="6"/>
  <c r="H17" i="6"/>
  <c r="G17" i="6"/>
  <c r="F17" i="6"/>
  <c r="E17" i="6"/>
  <c r="H16" i="6"/>
  <c r="G16" i="6"/>
  <c r="G23" i="6" s="1"/>
  <c r="F16" i="6"/>
  <c r="E16" i="6"/>
  <c r="G14" i="6"/>
  <c r="E14" i="6"/>
  <c r="D14" i="6"/>
  <c r="H13" i="6"/>
  <c r="G13" i="6"/>
  <c r="F13" i="6"/>
  <c r="E13" i="6"/>
  <c r="H11" i="6"/>
  <c r="G11" i="6"/>
  <c r="F11" i="6"/>
  <c r="E11" i="6"/>
  <c r="H10" i="6"/>
  <c r="G10" i="6"/>
  <c r="F10" i="6"/>
  <c r="E10" i="6"/>
  <c r="H9" i="6"/>
  <c r="G9" i="6"/>
  <c r="F9" i="6"/>
  <c r="E9" i="6"/>
  <c r="H8" i="6"/>
  <c r="G8" i="6"/>
  <c r="F8" i="6"/>
  <c r="F14" i="6" s="1"/>
  <c r="F28" i="6" s="1"/>
  <c r="E8" i="6"/>
  <c r="G27" i="5"/>
  <c r="E27" i="5"/>
  <c r="D27" i="5"/>
  <c r="H26" i="5"/>
  <c r="G26" i="5"/>
  <c r="F26" i="5"/>
  <c r="E26" i="5"/>
  <c r="H25" i="5"/>
  <c r="H27" i="5" s="1"/>
  <c r="G25" i="5"/>
  <c r="F25" i="5"/>
  <c r="F27" i="5" s="1"/>
  <c r="E25" i="5"/>
  <c r="H23" i="5"/>
  <c r="F23" i="5"/>
  <c r="D23" i="5"/>
  <c r="D28" i="5" s="1"/>
  <c r="H22" i="5"/>
  <c r="G22" i="5"/>
  <c r="F22" i="5"/>
  <c r="E22" i="5"/>
  <c r="H21" i="5"/>
  <c r="G21" i="5"/>
  <c r="F21" i="5"/>
  <c r="E21" i="5"/>
  <c r="H20" i="5"/>
  <c r="G20" i="5"/>
  <c r="F20" i="5"/>
  <c r="E20" i="5"/>
  <c r="H19" i="5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E23" i="5" s="1"/>
  <c r="G14" i="5"/>
  <c r="E14" i="5"/>
  <c r="E28" i="5" s="1"/>
  <c r="D14" i="5"/>
  <c r="H13" i="5"/>
  <c r="G13" i="5"/>
  <c r="F13" i="5"/>
  <c r="E13" i="5"/>
  <c r="H10" i="5"/>
  <c r="G10" i="5"/>
  <c r="F10" i="5"/>
  <c r="E10" i="5"/>
  <c r="H9" i="5"/>
  <c r="G9" i="5"/>
  <c r="F9" i="5"/>
  <c r="E9" i="5"/>
  <c r="H8" i="5"/>
  <c r="H14" i="5" s="1"/>
  <c r="H28" i="5" s="1"/>
  <c r="G8" i="5"/>
  <c r="F8" i="5"/>
  <c r="F14" i="5" s="1"/>
  <c r="F28" i="5" s="1"/>
  <c r="E8" i="5"/>
  <c r="G26" i="4"/>
  <c r="E26" i="4"/>
  <c r="D26" i="4"/>
  <c r="H25" i="4"/>
  <c r="G25" i="4"/>
  <c r="F25" i="4"/>
  <c r="E25" i="4"/>
  <c r="H24" i="4"/>
  <c r="G24" i="4"/>
  <c r="F24" i="4"/>
  <c r="E24" i="4"/>
  <c r="H22" i="4"/>
  <c r="F22" i="4"/>
  <c r="D22" i="4"/>
  <c r="D27" i="4" s="1"/>
  <c r="H21" i="4"/>
  <c r="G21" i="4"/>
  <c r="F21" i="4"/>
  <c r="E21" i="4"/>
  <c r="H20" i="4"/>
  <c r="G20" i="4"/>
  <c r="F20" i="4"/>
  <c r="E20" i="4"/>
  <c r="H19" i="4"/>
  <c r="G19" i="4"/>
  <c r="F19" i="4"/>
  <c r="E19" i="4"/>
  <c r="H18" i="4"/>
  <c r="G18" i="4"/>
  <c r="F18" i="4"/>
  <c r="E18" i="4"/>
  <c r="H17" i="4"/>
  <c r="G17" i="4"/>
  <c r="F17" i="4"/>
  <c r="E17" i="4"/>
  <c r="H16" i="4"/>
  <c r="G16" i="4"/>
  <c r="G22" i="4" s="1"/>
  <c r="F16" i="4"/>
  <c r="E16" i="4"/>
  <c r="E22" i="4" s="1"/>
  <c r="G14" i="4"/>
  <c r="E14" i="4"/>
  <c r="E27" i="4" s="1"/>
  <c r="D14" i="4"/>
  <c r="H13" i="4"/>
  <c r="G13" i="4"/>
  <c r="F13" i="4"/>
  <c r="E13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F14" i="4" s="1"/>
  <c r="E8" i="4"/>
  <c r="G26" i="3"/>
  <c r="E26" i="3"/>
  <c r="D26" i="3"/>
  <c r="H25" i="3"/>
  <c r="G25" i="3"/>
  <c r="F25" i="3"/>
  <c r="E25" i="3"/>
  <c r="H24" i="3"/>
  <c r="H26" i="3" s="1"/>
  <c r="G24" i="3"/>
  <c r="F24" i="3"/>
  <c r="F26" i="3" s="1"/>
  <c r="E24" i="3"/>
  <c r="H22" i="3"/>
  <c r="F22" i="3"/>
  <c r="D22" i="3"/>
  <c r="D27" i="3" s="1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G22" i="3"/>
  <c r="E22" i="3"/>
  <c r="G14" i="3"/>
  <c r="E14" i="3"/>
  <c r="E27" i="3" s="1"/>
  <c r="D14" i="3"/>
  <c r="H13" i="3"/>
  <c r="G13" i="3"/>
  <c r="F13" i="3"/>
  <c r="E13" i="3"/>
  <c r="H10" i="3"/>
  <c r="G10" i="3"/>
  <c r="F10" i="3"/>
  <c r="E10" i="3"/>
  <c r="H9" i="3"/>
  <c r="G9" i="3"/>
  <c r="F9" i="3"/>
  <c r="E9" i="3"/>
  <c r="H8" i="3"/>
  <c r="H14" i="3" s="1"/>
  <c r="H27" i="3" s="1"/>
  <c r="G8" i="3"/>
  <c r="F8" i="3"/>
  <c r="F14" i="3" s="1"/>
  <c r="F27" i="3" s="1"/>
  <c r="E8" i="3"/>
  <c r="G27" i="2"/>
  <c r="E27" i="2"/>
  <c r="D27" i="2"/>
  <c r="H26" i="2"/>
  <c r="G26" i="2"/>
  <c r="F26" i="2"/>
  <c r="E26" i="2"/>
  <c r="H25" i="2"/>
  <c r="H27" i="2" s="1"/>
  <c r="G25" i="2"/>
  <c r="F25" i="2"/>
  <c r="F27" i="2" s="1"/>
  <c r="E25" i="2"/>
  <c r="H23" i="2"/>
  <c r="F23" i="2"/>
  <c r="D23" i="2"/>
  <c r="D28" i="2" s="1"/>
  <c r="H22" i="2"/>
  <c r="G22" i="2"/>
  <c r="F22" i="2"/>
  <c r="E22" i="2"/>
  <c r="H21" i="2"/>
  <c r="G21" i="2"/>
  <c r="F21" i="2"/>
  <c r="E21" i="2"/>
  <c r="H20" i="2"/>
  <c r="G20" i="2"/>
  <c r="F20" i="2"/>
  <c r="E20" i="2"/>
  <c r="H18" i="2"/>
  <c r="G18" i="2"/>
  <c r="F18" i="2"/>
  <c r="E18" i="2"/>
  <c r="H17" i="2"/>
  <c r="G17" i="2"/>
  <c r="F17" i="2"/>
  <c r="E17" i="2"/>
  <c r="G23" i="2"/>
  <c r="E23" i="2"/>
  <c r="G14" i="2"/>
  <c r="E14" i="2"/>
  <c r="E28" i="2" s="1"/>
  <c r="D14" i="2"/>
  <c r="H13" i="2"/>
  <c r="G13" i="2"/>
  <c r="F13" i="2"/>
  <c r="E13" i="2"/>
  <c r="H11" i="2"/>
  <c r="G11" i="2"/>
  <c r="F11" i="2"/>
  <c r="E11" i="2"/>
  <c r="H10" i="2"/>
  <c r="G10" i="2"/>
  <c r="F10" i="2"/>
  <c r="E10" i="2"/>
  <c r="H9" i="2"/>
  <c r="G9" i="2"/>
  <c r="F9" i="2"/>
  <c r="E9" i="2"/>
  <c r="H8" i="2"/>
  <c r="H14" i="2" s="1"/>
  <c r="H28" i="2" s="1"/>
  <c r="G8" i="2"/>
  <c r="F8" i="2"/>
  <c r="F14" i="2" s="1"/>
  <c r="F28" i="2" s="1"/>
  <c r="E8" i="2"/>
  <c r="G26" i="1"/>
  <c r="E26" i="1"/>
  <c r="D26" i="1"/>
  <c r="H25" i="1"/>
  <c r="G25" i="1"/>
  <c r="F25" i="1"/>
  <c r="E25" i="1"/>
  <c r="H24" i="1"/>
  <c r="H26" i="1" s="1"/>
  <c r="G24" i="1"/>
  <c r="F24" i="1"/>
  <c r="F26" i="1" s="1"/>
  <c r="E24" i="1"/>
  <c r="H22" i="1"/>
  <c r="F22" i="1"/>
  <c r="D22" i="1"/>
  <c r="D27" i="1" s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G22" i="1" s="1"/>
  <c r="F16" i="1"/>
  <c r="E16" i="1"/>
  <c r="E22" i="1" s="1"/>
  <c r="G14" i="1"/>
  <c r="E14" i="1"/>
  <c r="D14" i="1"/>
  <c r="H13" i="1"/>
  <c r="G13" i="1"/>
  <c r="F13" i="1"/>
  <c r="E13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H14" i="1" s="1"/>
  <c r="H27" i="1" s="1"/>
  <c r="G8" i="1"/>
  <c r="F8" i="1"/>
  <c r="F14" i="1" s="1"/>
  <c r="F27" i="1" s="1"/>
  <c r="E8" i="1"/>
  <c r="F28" i="9" l="1"/>
  <c r="E27" i="10"/>
  <c r="G27" i="10"/>
  <c r="D27" i="10"/>
  <c r="F27" i="10"/>
  <c r="H27" i="10"/>
  <c r="E27" i="1"/>
  <c r="H14" i="4"/>
  <c r="F26" i="4"/>
  <c r="F27" i="4" s="1"/>
  <c r="G27" i="1"/>
  <c r="G28" i="2"/>
  <c r="G27" i="3"/>
  <c r="G27" i="4"/>
  <c r="G28" i="5"/>
  <c r="G28" i="6"/>
  <c r="G26" i="7"/>
  <c r="G28" i="9"/>
  <c r="H26" i="4"/>
  <c r="G23" i="5"/>
  <c r="H14" i="6"/>
  <c r="H28" i="6" s="1"/>
  <c r="E23" i="6"/>
  <c r="E28" i="6" s="1"/>
  <c r="E23" i="8"/>
  <c r="E28" i="8" s="1"/>
  <c r="H14" i="9"/>
  <c r="H28" i="9" s="1"/>
  <c r="H27" i="4" l="1"/>
</calcChain>
</file>

<file path=xl/sharedStrings.xml><?xml version="1.0" encoding="utf-8"?>
<sst xmlns="http://schemas.openxmlformats.org/spreadsheetml/2006/main" count="829" uniqueCount="126">
  <si>
    <t>День</t>
  </si>
  <si>
    <t xml:space="preserve">Наименование блюда 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</si>
  <si>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</si>
  <si>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</si>
  <si>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</si>
  <si>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</si>
  <si>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Белки</t>
  </si>
  <si>
    <t>Жиры</t>
  </si>
  <si>
    <t>Углеводы</t>
  </si>
  <si>
    <t>1 день</t>
  </si>
  <si>
    <t>Завтрак</t>
  </si>
  <si>
    <t>Белки (г)</t>
  </si>
  <si>
    <t>Жиры (г)</t>
  </si>
  <si>
    <t>Углеводы (г)</t>
  </si>
  <si>
    <t>Калорийность (ккал)</t>
  </si>
  <si>
    <t>Омлет натуральный</t>
  </si>
  <si>
    <t>г</t>
  </si>
  <si>
    <t>Горошек консервированный</t>
  </si>
  <si>
    <t>Кофейный напиток с молоком</t>
  </si>
  <si>
    <t>Бутерброд с маслом</t>
  </si>
  <si>
    <t>2-ой завтрак</t>
  </si>
  <si>
    <t>-</t>
  </si>
  <si>
    <t>Компот из с/ф</t>
  </si>
  <si>
    <t>Итого завтрак:</t>
  </si>
  <si>
    <t>Обед</t>
  </si>
  <si>
    <t>Овощи натуральные (помидор)</t>
  </si>
  <si>
    <t>Рассольник "Ленинградский" на к/б со сметаной</t>
  </si>
  <si>
    <t>Суфле из мяса кур</t>
  </si>
  <si>
    <t>Компот из плодов и ягод сушеных (курага)</t>
  </si>
  <si>
    <t>Хлеб ржано-пшеничный</t>
  </si>
  <si>
    <t>Батон нарезной</t>
  </si>
  <si>
    <t>Итого обед:</t>
  </si>
  <si>
    <t>Полдник</t>
  </si>
  <si>
    <t xml:space="preserve">Сок </t>
  </si>
  <si>
    <t>Печенье "Сахарное"</t>
  </si>
  <si>
    <t>Итого за полдник:</t>
  </si>
  <si>
    <t>Итого за день:</t>
  </si>
  <si>
    <t>Примерное двухнедельное меню  для воспитаников c 3  до 7  лет</t>
  </si>
  <si>
    <t>2 день</t>
  </si>
  <si>
    <t>Каша "Дружба"</t>
  </si>
  <si>
    <t>Какао с молоком</t>
  </si>
  <si>
    <t>Сыр</t>
  </si>
  <si>
    <t>Банан</t>
  </si>
  <si>
    <t>Сельдь порционно с луком</t>
  </si>
  <si>
    <t>Борщ с капустой и картофелем на к/б со сметаной</t>
  </si>
  <si>
    <t>Гуляш из отварной птицы</t>
  </si>
  <si>
    <t xml:space="preserve">Макароны </t>
  </si>
  <si>
    <t>Компот из плодов и ягод сушеных (изюм)</t>
  </si>
  <si>
    <t>Чай с сахаром</t>
  </si>
  <si>
    <t>Пряник</t>
  </si>
  <si>
    <t>3 день</t>
  </si>
  <si>
    <t>Каша пшенная молочная</t>
  </si>
  <si>
    <t>Чай с сахаром и лимоном</t>
  </si>
  <si>
    <t>Масло сливочное</t>
  </si>
  <si>
    <t>Компот из свежих яблок</t>
  </si>
  <si>
    <t xml:space="preserve">г </t>
  </si>
  <si>
    <t>Суп картофельный с бобовыми на м/б (гороховый)</t>
  </si>
  <si>
    <t>Жаркое по домашнму с отварной курицей</t>
  </si>
  <si>
    <t>Компот из смеси сухофруктов</t>
  </si>
  <si>
    <t xml:space="preserve">Кофейный напиток </t>
  </si>
  <si>
    <t>Манник со сгущенным молоком</t>
  </si>
  <si>
    <t>80/10</t>
  </si>
  <si>
    <t>4 день</t>
  </si>
  <si>
    <t>Каша геркулесовая молочная</t>
  </si>
  <si>
    <t>Груша</t>
  </si>
  <si>
    <t>Винегрет овощной</t>
  </si>
  <si>
    <t>Щи с капустой и картофелем на к/б</t>
  </si>
  <si>
    <t>Плов из отварной птицы</t>
  </si>
  <si>
    <t>Компот из изюма и кураги</t>
  </si>
  <si>
    <t>Крендель обсыпной</t>
  </si>
  <si>
    <t>5 день</t>
  </si>
  <si>
    <t>Запеканка из творога с джемом</t>
  </si>
  <si>
    <t>90/20</t>
  </si>
  <si>
    <t>Компот из изюма</t>
  </si>
  <si>
    <t>Кукуруза</t>
  </si>
  <si>
    <t>Суп картофельный с макаронными изделиямина м/б</t>
  </si>
  <si>
    <t>Гуляш из отварной говядины</t>
  </si>
  <si>
    <t>356/408</t>
  </si>
  <si>
    <t>Каша гречневая рассыпчатая</t>
  </si>
  <si>
    <t>Кисель плодово-ягодный</t>
  </si>
  <si>
    <t>Рожок "Новый обсыпной"</t>
  </si>
  <si>
    <t>6 день</t>
  </si>
  <si>
    <t>Овощи натуральные (помидор свежий)</t>
  </si>
  <si>
    <t>Суп картофельный с рыбой (сайра)</t>
  </si>
  <si>
    <t>Печень по строгоновски</t>
  </si>
  <si>
    <t xml:space="preserve">Макароны отварные </t>
  </si>
  <si>
    <t>Печенье "Золушка"</t>
  </si>
  <si>
    <t>7 день</t>
  </si>
  <si>
    <t>Макароны отварные с сыром</t>
  </si>
  <si>
    <t>Яблоко</t>
  </si>
  <si>
    <t>Салат из свежих огурцов и  помидоров с растительным маслом и луком</t>
  </si>
  <si>
    <t>Щи с капустой и картофелем на к/б со сметаной</t>
  </si>
  <si>
    <t>200/10</t>
  </si>
  <si>
    <t>Суфле из свежей рыбы</t>
  </si>
  <si>
    <t>Напиток из лимона</t>
  </si>
  <si>
    <t xml:space="preserve">Чай с сахаром </t>
  </si>
  <si>
    <t>100г</t>
  </si>
  <si>
    <t>8   день</t>
  </si>
  <si>
    <t>белки</t>
  </si>
  <si>
    <t>жиры</t>
  </si>
  <si>
    <t>углеводы</t>
  </si>
  <si>
    <t>калории</t>
  </si>
  <si>
    <t>Каша гречневая молочная</t>
  </si>
  <si>
    <t>Овощи натуральные (огурец свежий)</t>
  </si>
  <si>
    <t>Суп картофельный с бобовыми на м/б (фасолевый)</t>
  </si>
  <si>
    <t>Тефтели куриные с томатно-сметанным соусом</t>
  </si>
  <si>
    <t>40/30</t>
  </si>
  <si>
    <t>64/456</t>
  </si>
  <si>
    <t>Рис с маслом</t>
  </si>
  <si>
    <t>Каша рисовая молочная</t>
  </si>
  <si>
    <t xml:space="preserve">Обед </t>
  </si>
  <si>
    <t>Салат витаминный</t>
  </si>
  <si>
    <t>Свекольник со сметаной на к/б</t>
  </si>
  <si>
    <t>10 день</t>
  </si>
  <si>
    <t>Каша манная молочная</t>
  </si>
  <si>
    <t>Кукуруза консервированная</t>
  </si>
  <si>
    <t xml:space="preserve"> Суп полевой  к/м</t>
  </si>
  <si>
    <t>Биточек из курицы</t>
  </si>
  <si>
    <t>Рагу из овощей</t>
  </si>
  <si>
    <t>Напиток из свежих фруктов</t>
  </si>
  <si>
    <t>Булочка по домашнему</t>
  </si>
  <si>
    <t>Блюдо</t>
  </si>
  <si>
    <t>Суп полевой к/м</t>
  </si>
  <si>
    <t>9 день</t>
  </si>
  <si>
    <t>Примерное двухнедельное меню  для воспитаников c 3 до 7 лет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</si>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</sst>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Arial Cyr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 applyProtection="1"/>
    <xf numFmtId="0" fontId="0" fillId="0" borderId="1" xfId="0" applyFont="1" applyBorder="1" applyAlignment="1" applyProtection="1">
      <alignment vertical="top"/>
    </xf>
    <xf numFmtId="0" fontId="0" fillId="0" borderId="2" xfId="0" applyFont="1" applyBorder="1" applyAlignment="1" applyProtection="1">
      <alignment vertical="top"/>
    </xf>
    <xf numFmtId="0" fontId="0" fillId="0" borderId="3" xfId="0" applyFont="1" applyBorder="1" applyAlignment="1" applyProtection="1">
      <alignment vertical="top"/>
    </xf>
    <xf numFmtId="0" fontId="2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top"/>
    </xf>
    <xf numFmtId="0" fontId="6" fillId="0" borderId="9" xfId="0" applyFont="1" applyBorder="1" applyAlignment="1" applyProtection="1">
      <alignment horizontal="center" vertical="top"/>
    </xf>
    <xf numFmtId="0" fontId="6" fillId="0" borderId="11" xfId="0" applyFont="1" applyBorder="1" applyAlignment="1" applyProtection="1">
      <alignment horizontal="center" vertical="top"/>
    </xf>
    <xf numFmtId="0" fontId="6" fillId="0" borderId="12" xfId="0" applyFont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 wrapText="1"/>
    </xf>
    <xf numFmtId="0" fontId="7" fillId="3" borderId="13" xfId="0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center" vertical="center" wrapText="1"/>
    </xf>
    <xf numFmtId="1" fontId="7" fillId="0" borderId="12" xfId="0" applyNumberFormat="1" applyFont="1" applyBorder="1" applyAlignment="1" applyProtection="1">
      <alignment horizontal="center" vertical="top"/>
    </xf>
    <xf numFmtId="4" fontId="7" fillId="0" borderId="12" xfId="0" applyNumberFormat="1" applyFont="1" applyBorder="1" applyAlignment="1" applyProtection="1">
      <alignment horizontal="center" vertical="top"/>
    </xf>
    <xf numFmtId="0" fontId="7" fillId="0" borderId="14" xfId="0" applyFont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top"/>
    </xf>
    <xf numFmtId="0" fontId="7" fillId="0" borderId="16" xfId="0" applyFont="1" applyBorder="1" applyAlignment="1" applyProtection="1">
      <alignment horizontal="center" vertical="top"/>
    </xf>
    <xf numFmtId="0" fontId="7" fillId="3" borderId="9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top"/>
    </xf>
    <xf numFmtId="1" fontId="7" fillId="0" borderId="9" xfId="0" applyNumberFormat="1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left" vertical="center" wrapText="1"/>
    </xf>
    <xf numFmtId="3" fontId="6" fillId="0" borderId="9" xfId="0" applyNumberFormat="1" applyFont="1" applyBorder="1" applyAlignment="1" applyProtection="1">
      <alignment horizontal="center"/>
    </xf>
    <xf numFmtId="164" fontId="6" fillId="0" borderId="9" xfId="0" applyNumberFormat="1" applyFont="1" applyBorder="1" applyAlignment="1" applyProtection="1">
      <alignment horizontal="center"/>
    </xf>
    <xf numFmtId="4" fontId="6" fillId="0" borderId="9" xfId="0" applyNumberFormat="1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horizontal="left" vertical="top" wrapText="1"/>
    </xf>
    <xf numFmtId="0" fontId="7" fillId="3" borderId="9" xfId="0" applyFont="1" applyFill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left" vertical="top" wrapText="1"/>
    </xf>
    <xf numFmtId="0" fontId="7" fillId="3" borderId="15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top"/>
    </xf>
    <xf numFmtId="0" fontId="7" fillId="3" borderId="16" xfId="0" applyFont="1" applyFill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left" vertical="top"/>
    </xf>
    <xf numFmtId="0" fontId="7" fillId="0" borderId="16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left" vertical="top"/>
    </xf>
    <xf numFmtId="0" fontId="6" fillId="0" borderId="12" xfId="0" applyFont="1" applyBorder="1" applyAlignment="1" applyProtection="1">
      <alignment horizontal="center" vertical="top"/>
    </xf>
    <xf numFmtId="4" fontId="6" fillId="0" borderId="12" xfId="0" applyNumberFormat="1" applyFont="1" applyBorder="1" applyAlignment="1" applyProtection="1">
      <alignment horizontal="center" vertical="top"/>
    </xf>
    <xf numFmtId="0" fontId="7" fillId="0" borderId="17" xfId="0" applyFont="1" applyBorder="1" applyAlignment="1" applyProtection="1">
      <alignment horizontal="center" vertical="top"/>
    </xf>
    <xf numFmtId="0" fontId="6" fillId="2" borderId="16" xfId="0" applyFont="1" applyFill="1" applyBorder="1" applyAlignment="1" applyProtection="1">
      <alignment horizontal="center" vertical="top"/>
    </xf>
    <xf numFmtId="0" fontId="7" fillId="0" borderId="11" xfId="0" applyFont="1" applyBorder="1" applyAlignment="1" applyProtection="1">
      <alignment horizontal="left" vertical="top"/>
    </xf>
    <xf numFmtId="0" fontId="7" fillId="0" borderId="12" xfId="0" applyFont="1" applyBorder="1" applyAlignment="1" applyProtection="1">
      <alignment horizontal="center" vertical="top"/>
    </xf>
    <xf numFmtId="0" fontId="7" fillId="0" borderId="14" xfId="0" applyFont="1" applyBorder="1" applyAlignment="1" applyProtection="1">
      <alignment horizontal="center" vertical="top"/>
    </xf>
    <xf numFmtId="0" fontId="7" fillId="3" borderId="0" xfId="0" applyFont="1" applyFill="1" applyBorder="1" applyAlignment="1" applyProtection="1">
      <alignment horizontal="center" vertical="top"/>
    </xf>
    <xf numFmtId="0" fontId="6" fillId="0" borderId="15" xfId="0" applyFont="1" applyBorder="1" applyAlignment="1" applyProtection="1">
      <alignment vertical="top"/>
    </xf>
    <xf numFmtId="4" fontId="6" fillId="0" borderId="9" xfId="0" applyNumberFormat="1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6" fillId="0" borderId="18" xfId="0" applyFont="1" applyBorder="1" applyAlignment="1" applyProtection="1">
      <alignment horizontal="left" vertical="top"/>
    </xf>
    <xf numFmtId="0" fontId="6" fillId="0" borderId="19" xfId="0" applyFont="1" applyBorder="1" applyAlignment="1" applyProtection="1">
      <alignment horizontal="center" vertical="top"/>
    </xf>
    <xf numFmtId="164" fontId="6" fillId="0" borderId="19" xfId="0" applyNumberFormat="1" applyFont="1" applyBorder="1" applyAlignment="1" applyProtection="1">
      <alignment horizontal="center" vertical="top"/>
    </xf>
    <xf numFmtId="4" fontId="6" fillId="0" borderId="19" xfId="0" applyNumberFormat="1" applyFont="1" applyBorder="1" applyAlignment="1" applyProtection="1">
      <alignment horizontal="center" vertical="top"/>
    </xf>
    <xf numFmtId="0" fontId="7" fillId="0" borderId="20" xfId="0" applyFont="1" applyBorder="1" applyAlignment="1" applyProtection="1">
      <alignment horizontal="center" vertical="top"/>
    </xf>
    <xf numFmtId="0" fontId="7" fillId="0" borderId="21" xfId="0" applyFont="1" applyBorder="1" applyAlignment="1" applyProtection="1">
      <alignment vertical="top"/>
    </xf>
    <xf numFmtId="4" fontId="7" fillId="0" borderId="9" xfId="0" applyNumberFormat="1" applyFont="1" applyBorder="1" applyAlignment="1" applyProtection="1">
      <alignment horizontal="center" vertical="top"/>
    </xf>
    <xf numFmtId="0" fontId="7" fillId="3" borderId="11" xfId="0" applyFont="1" applyFill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center" vertical="top"/>
    </xf>
    <xf numFmtId="0" fontId="7" fillId="3" borderId="21" xfId="0" applyFont="1" applyFill="1" applyBorder="1" applyAlignment="1" applyProtection="1">
      <alignment horizontal="center" vertical="top"/>
    </xf>
    <xf numFmtId="0" fontId="7" fillId="0" borderId="11" xfId="0" applyFont="1" applyBorder="1" applyAlignment="1" applyProtection="1">
      <alignment horizontal="left" vertical="top" wrapText="1"/>
    </xf>
    <xf numFmtId="3" fontId="7" fillId="3" borderId="9" xfId="0" applyNumberFormat="1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center" vertical="top"/>
    </xf>
    <xf numFmtId="0" fontId="7" fillId="3" borderId="21" xfId="0" applyFont="1" applyFill="1" applyBorder="1" applyAlignment="1" applyProtection="1"/>
    <xf numFmtId="0" fontId="7" fillId="0" borderId="15" xfId="0" applyFont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top" wrapText="1"/>
    </xf>
    <xf numFmtId="4" fontId="7" fillId="3" borderId="9" xfId="0" applyNumberFormat="1" applyFont="1" applyFill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/>
    </xf>
    <xf numFmtId="0" fontId="7" fillId="3" borderId="20" xfId="0" applyFont="1" applyFill="1" applyBorder="1" applyAlignment="1" applyProtection="1">
      <alignment horizontal="center" vertical="top"/>
    </xf>
    <xf numFmtId="0" fontId="7" fillId="3" borderId="21" xfId="0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top"/>
    </xf>
    <xf numFmtId="0" fontId="6" fillId="3" borderId="12" xfId="0" applyFont="1" applyFill="1" applyBorder="1" applyAlignment="1" applyProtection="1">
      <alignment horizontal="center" vertical="top"/>
    </xf>
    <xf numFmtId="4" fontId="6" fillId="3" borderId="12" xfId="0" applyNumberFormat="1" applyFont="1" applyFill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left" vertical="top"/>
    </xf>
    <xf numFmtId="3" fontId="6" fillId="0" borderId="9" xfId="0" applyNumberFormat="1" applyFont="1" applyBorder="1" applyAlignment="1" applyProtection="1">
      <alignment horizontal="center" vertical="top"/>
    </xf>
    <xf numFmtId="0" fontId="7" fillId="0" borderId="16" xfId="0" applyFont="1" applyBorder="1" applyAlignment="1" applyProtection="1">
      <alignment vertical="top"/>
    </xf>
    <xf numFmtId="0" fontId="6" fillId="2" borderId="22" xfId="0" applyFont="1" applyFill="1" applyBorder="1" applyAlignment="1" applyProtection="1">
      <alignment horizontal="center" vertical="top"/>
    </xf>
    <xf numFmtId="0" fontId="7" fillId="2" borderId="9" xfId="0" applyFont="1" applyFill="1" applyBorder="1" applyAlignment="1" applyProtection="1">
      <alignment horizontal="left" vertical="top"/>
    </xf>
    <xf numFmtId="0" fontId="7" fillId="0" borderId="12" xfId="0" applyFont="1" applyBorder="1" applyAlignment="1" applyProtection="1">
      <alignment vertical="top"/>
    </xf>
    <xf numFmtId="0" fontId="7" fillId="3" borderId="18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vertical="top"/>
    </xf>
    <xf numFmtId="0" fontId="9" fillId="0" borderId="9" xfId="0" applyFont="1" applyBorder="1" applyAlignment="1" applyProtection="1">
      <alignment horizontal="center"/>
    </xf>
    <xf numFmtId="0" fontId="7" fillId="0" borderId="16" xfId="0" applyFont="1" applyBorder="1" applyAlignment="1" applyProtection="1"/>
    <xf numFmtId="0" fontId="7" fillId="3" borderId="13" xfId="0" applyFont="1" applyFill="1" applyBorder="1" applyAlignment="1" applyProtection="1"/>
    <xf numFmtId="0" fontId="7" fillId="0" borderId="15" xfId="0" applyFont="1" applyBorder="1" applyAlignment="1" applyProtection="1">
      <alignment vertical="top" wrapText="1"/>
    </xf>
    <xf numFmtId="0" fontId="7" fillId="0" borderId="16" xfId="0" applyFont="1" applyBorder="1" applyAlignment="1" applyProtection="1">
      <alignment horizontal="center" vertical="center"/>
    </xf>
    <xf numFmtId="3" fontId="7" fillId="3" borderId="13" xfId="0" applyNumberFormat="1" applyFont="1" applyFill="1" applyBorder="1" applyAlignment="1" applyProtection="1">
      <alignment horizontal="center" vertical="top"/>
    </xf>
    <xf numFmtId="0" fontId="7" fillId="3" borderId="23" xfId="0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 wrapText="1"/>
    </xf>
    <xf numFmtId="0" fontId="7" fillId="0" borderId="9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 vertical="top"/>
    </xf>
    <xf numFmtId="0" fontId="7" fillId="3" borderId="9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top"/>
    </xf>
    <xf numFmtId="0" fontId="6" fillId="2" borderId="24" xfId="0" applyFont="1" applyFill="1" applyBorder="1" applyAlignment="1" applyProtection="1">
      <alignment horizontal="center" vertical="top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top"/>
    </xf>
    <xf numFmtId="0" fontId="7" fillId="3" borderId="17" xfId="0" applyFont="1" applyFill="1" applyBorder="1" applyAlignment="1" applyProtection="1">
      <alignment horizontal="center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top"/>
    </xf>
    <xf numFmtId="0" fontId="6" fillId="2" borderId="11" xfId="0" applyFont="1" applyFill="1" applyBorder="1" applyAlignment="1" applyProtection="1">
      <alignment horizontal="center" vertical="top"/>
    </xf>
    <xf numFmtId="0" fontId="6" fillId="2" borderId="12" xfId="0" applyFont="1" applyFill="1" applyBorder="1" applyAlignment="1" applyProtection="1">
      <alignment horizontal="center" vertical="top"/>
    </xf>
    <xf numFmtId="0" fontId="0" fillId="2" borderId="12" xfId="0" applyFont="1" applyFill="1" applyBorder="1" applyAlignment="1" applyProtection="1">
      <alignment horizontal="left" vertical="top"/>
    </xf>
    <xf numFmtId="0" fontId="10" fillId="2" borderId="17" xfId="0" applyFont="1" applyFill="1" applyBorder="1" applyAlignment="1" applyProtection="1">
      <alignment horizontal="center" vertical="top"/>
    </xf>
    <xf numFmtId="0" fontId="7" fillId="3" borderId="12" xfId="0" applyFont="1" applyFill="1" applyBorder="1" applyAlignment="1" applyProtection="1">
      <alignment horizontal="center" vertical="top"/>
    </xf>
    <xf numFmtId="0" fontId="7" fillId="0" borderId="15" xfId="0" applyFont="1" applyBorder="1" applyAlignment="1" applyProtection="1">
      <alignment vertical="top"/>
    </xf>
    <xf numFmtId="0" fontId="7" fillId="0" borderId="17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 vertical="center" wrapText="1"/>
    </xf>
    <xf numFmtId="3" fontId="6" fillId="3" borderId="19" xfId="0" applyNumberFormat="1" applyFont="1" applyFill="1" applyBorder="1" applyAlignment="1" applyProtection="1">
      <alignment horizontal="center" vertical="top"/>
    </xf>
    <xf numFmtId="4" fontId="6" fillId="3" borderId="19" xfId="0" applyNumberFormat="1" applyFont="1" applyFill="1" applyBorder="1" applyAlignment="1" applyProtection="1">
      <alignment horizontal="center" vertical="top"/>
    </xf>
    <xf numFmtId="0" fontId="7" fillId="3" borderId="9" xfId="0" applyFont="1" applyFill="1" applyBorder="1" applyAlignment="1" applyProtection="1"/>
    <xf numFmtId="0" fontId="7" fillId="3" borderId="21" xfId="0" applyFont="1" applyFill="1" applyBorder="1" applyAlignment="1" applyProtection="1">
      <alignment horizontal="left" vertical="top" wrapText="1"/>
    </xf>
    <xf numFmtId="0" fontId="7" fillId="3" borderId="11" xfId="0" applyFont="1" applyFill="1" applyBorder="1" applyAlignment="1" applyProtection="1">
      <alignment horizontal="left" vertical="top" wrapText="1"/>
    </xf>
    <xf numFmtId="0" fontId="7" fillId="3" borderId="17" xfId="0" applyFont="1" applyFill="1" applyBorder="1" applyAlignment="1" applyProtection="1">
      <alignment horizontal="center" vertical="top"/>
    </xf>
    <xf numFmtId="0" fontId="7" fillId="3" borderId="19" xfId="0" applyFont="1" applyFill="1" applyBorder="1" applyAlignment="1" applyProtection="1">
      <alignment vertical="top"/>
    </xf>
    <xf numFmtId="0" fontId="7" fillId="3" borderId="21" xfId="0" applyFont="1" applyFill="1" applyBorder="1" applyAlignment="1" applyProtection="1">
      <alignment vertical="top"/>
    </xf>
    <xf numFmtId="0" fontId="0" fillId="0" borderId="0" xfId="0" applyFont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vertical="top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top"/>
    </xf>
    <xf numFmtId="0" fontId="7" fillId="3" borderId="9" xfId="0" applyFont="1" applyFill="1" applyBorder="1" applyAlignment="1" applyProtection="1">
      <alignment vertical="top"/>
    </xf>
    <xf numFmtId="0" fontId="6" fillId="0" borderId="9" xfId="0" applyFont="1" applyBorder="1" applyAlignment="1" applyProtection="1">
      <alignment horizontal="center" vertical="center" wrapText="1"/>
    </xf>
    <xf numFmtId="3" fontId="6" fillId="3" borderId="9" xfId="0" applyNumberFormat="1" applyFont="1" applyFill="1" applyBorder="1" applyAlignment="1" applyProtection="1">
      <alignment horizontal="center" vertical="top"/>
    </xf>
    <xf numFmtId="4" fontId="6" fillId="3" borderId="9" xfId="0" applyNumberFormat="1" applyFont="1" applyFill="1" applyBorder="1" applyAlignment="1" applyProtection="1">
      <alignment horizontal="center" vertical="top"/>
    </xf>
    <xf numFmtId="0" fontId="7" fillId="3" borderId="16" xfId="0" applyFont="1" applyFill="1" applyBorder="1" applyAlignment="1" applyProtection="1"/>
    <xf numFmtId="0" fontId="7" fillId="3" borderId="16" xfId="0" applyFont="1" applyFill="1" applyBorder="1" applyAlignment="1" applyProtection="1">
      <alignment vertical="top"/>
    </xf>
    <xf numFmtId="0" fontId="7" fillId="2" borderId="12" xfId="0" applyFont="1" applyFill="1" applyBorder="1" applyAlignment="1" applyProtection="1">
      <alignment horizontal="left" vertical="top"/>
    </xf>
    <xf numFmtId="0" fontId="6" fillId="2" borderId="17" xfId="0" applyFont="1" applyFill="1" applyBorder="1" applyAlignment="1" applyProtection="1">
      <alignment horizontal="center" vertical="top"/>
    </xf>
    <xf numFmtId="49" fontId="7" fillId="0" borderId="9" xfId="0" applyNumberFormat="1" applyFont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horizontal="left" vertical="top"/>
    </xf>
    <xf numFmtId="3" fontId="7" fillId="0" borderId="9" xfId="0" applyNumberFormat="1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top" wrapText="1"/>
    </xf>
    <xf numFmtId="0" fontId="0" fillId="0" borderId="19" xfId="0" applyBorder="1" applyAlignment="1" applyProtection="1"/>
    <xf numFmtId="0" fontId="0" fillId="0" borderId="9" xfId="0" applyBorder="1" applyAlignment="1" applyProtection="1"/>
    <xf numFmtId="0" fontId="7" fillId="3" borderId="16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top"/>
    </xf>
    <xf numFmtId="0" fontId="6" fillId="3" borderId="9" xfId="0" applyFont="1" applyFill="1" applyBorder="1" applyAlignment="1" applyProtection="1">
      <alignment vertical="top"/>
    </xf>
    <xf numFmtId="3" fontId="6" fillId="3" borderId="9" xfId="0" applyNumberFormat="1" applyFont="1" applyFill="1" applyBorder="1" applyAlignment="1" applyProtection="1">
      <alignment vertical="top"/>
    </xf>
    <xf numFmtId="4" fontId="6" fillId="3" borderId="9" xfId="0" applyNumberFormat="1" applyFont="1" applyFill="1" applyBorder="1" applyAlignment="1" applyProtection="1">
      <alignment vertical="top"/>
    </xf>
    <xf numFmtId="0" fontId="7" fillId="3" borderId="15" xfId="0" applyFont="1" applyFill="1" applyBorder="1" applyAlignment="1" applyProtection="1">
      <alignment horizontal="center" vertical="top"/>
    </xf>
    <xf numFmtId="0" fontId="7" fillId="3" borderId="13" xfId="0" applyFont="1" applyFill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 wrapText="1"/>
    </xf>
    <xf numFmtId="0" fontId="6" fillId="2" borderId="16" xfId="0" applyFont="1" applyFill="1" applyBorder="1" applyAlignment="1" applyProtection="1">
      <alignment horizontal="center" vertical="top"/>
    </xf>
    <xf numFmtId="0" fontId="6" fillId="2" borderId="10" xfId="0" applyFont="1" applyFill="1" applyBorder="1" applyAlignment="1" applyProtection="1">
      <alignment horizontal="center" vertical="top"/>
    </xf>
    <xf numFmtId="0" fontId="7" fillId="3" borderId="13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top"/>
    </xf>
    <xf numFmtId="0" fontId="6" fillId="2" borderId="9" xfId="0" applyFont="1" applyFill="1" applyBorder="1" applyAlignment="1" applyProtection="1">
      <alignment horizontal="center" vertical="top"/>
    </xf>
    <xf numFmtId="0" fontId="7" fillId="3" borderId="21" xfId="0" applyFont="1" applyFill="1" applyBorder="1" applyAlignment="1" applyProtection="1">
      <alignment horizontal="center" vertical="top"/>
    </xf>
    <xf numFmtId="0" fontId="6" fillId="2" borderId="20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/>
    <xf numFmtId="0" fontId="7" fillId="0" borderId="13" xfId="0" applyFont="1" applyBorder="1" applyAlignment="1" applyProtection="1">
      <alignment horizontal="center" vertical="top"/>
    </xf>
    <xf numFmtId="0" fontId="7" fillId="3" borderId="21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top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4" zoomScaleNormal="100" workbookViewId="0">
      <selection activeCell="A2" sqref="A2:I2"/>
    </sheetView>
  </sheetViews>
  <sheetFormatPr defaultColWidth="8.5703125" defaultRowHeight="12.75" x14ac:dyDescent="0.2"/>
  <cols>
    <col min="1" max="1" width="7.85546875" style="1" customWidth="1"/>
    <col min="2" max="2" width="17.5703125" style="1" customWidth="1"/>
    <col min="3" max="3" width="6.42578125" style="1" customWidth="1"/>
    <col min="5" max="5" width="8.140625" style="1" customWidth="1"/>
    <col min="7" max="7" width="6.7109375" style="1" customWidth="1"/>
    <col min="8" max="8" width="10.42578125" style="1" customWidth="1"/>
    <col min="9" max="9" width="11.7109375" style="1" customWidth="1"/>
    <col min="15" max="15" width="13.42578125" style="1" customWidth="1"/>
    <col min="16" max="16" width="21.57031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124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49.5" customHeight="1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3" t="s">
        <v>9</v>
      </c>
      <c r="B7" s="163" t="s">
        <v>10</v>
      </c>
      <c r="C7" s="163"/>
      <c r="D7" s="163"/>
      <c r="E7" s="163"/>
      <c r="F7" s="163"/>
      <c r="G7" s="163"/>
      <c r="H7" s="163"/>
      <c r="I7" s="163"/>
      <c r="M7" s="14" t="s">
        <v>11</v>
      </c>
      <c r="N7" s="14" t="s">
        <v>12</v>
      </c>
      <c r="O7" s="14" t="s">
        <v>13</v>
      </c>
      <c r="P7" s="14" t="s">
        <v>14</v>
      </c>
    </row>
    <row r="8" spans="1:16" x14ac:dyDescent="0.2">
      <c r="A8" s="164"/>
      <c r="B8" s="16" t="s">
        <v>15</v>
      </c>
      <c r="C8" s="17" t="s">
        <v>16</v>
      </c>
      <c r="D8" s="18">
        <v>90</v>
      </c>
      <c r="E8" s="19">
        <f t="shared" ref="E8:H11" si="0">M8/100*$D8</f>
        <v>8.64</v>
      </c>
      <c r="F8" s="19">
        <f t="shared" si="0"/>
        <v>13.59</v>
      </c>
      <c r="G8" s="19">
        <f t="shared" si="0"/>
        <v>1.3499999999999999</v>
      </c>
      <c r="H8" s="19">
        <f t="shared" si="0"/>
        <v>165.6</v>
      </c>
      <c r="I8" s="20">
        <v>210</v>
      </c>
      <c r="M8" s="21">
        <v>9.6</v>
      </c>
      <c r="N8" s="21">
        <v>15.1</v>
      </c>
      <c r="O8" s="21">
        <v>1.5</v>
      </c>
      <c r="P8" s="21">
        <v>184</v>
      </c>
    </row>
    <row r="9" spans="1:16" ht="25.5" customHeight="1" x14ac:dyDescent="0.2">
      <c r="A9" s="164"/>
      <c r="B9" s="22" t="s">
        <v>17</v>
      </c>
      <c r="C9" s="23" t="s">
        <v>16</v>
      </c>
      <c r="D9" s="24">
        <v>40</v>
      </c>
      <c r="E9" s="19">
        <f t="shared" si="0"/>
        <v>1.24</v>
      </c>
      <c r="F9" s="19">
        <f t="shared" si="0"/>
        <v>0.08</v>
      </c>
      <c r="G9" s="19">
        <f t="shared" si="0"/>
        <v>2.6</v>
      </c>
      <c r="H9" s="19">
        <f t="shared" si="0"/>
        <v>22</v>
      </c>
      <c r="I9" s="25">
        <v>10</v>
      </c>
      <c r="M9" s="21">
        <v>3.1</v>
      </c>
      <c r="N9" s="21">
        <v>0.2</v>
      </c>
      <c r="O9" s="21">
        <v>6.5</v>
      </c>
      <c r="P9" s="21">
        <v>55</v>
      </c>
    </row>
    <row r="10" spans="1:16" ht="24.75" customHeight="1" x14ac:dyDescent="0.2">
      <c r="A10" s="164"/>
      <c r="B10" s="26" t="s">
        <v>18</v>
      </c>
      <c r="C10" s="23" t="s">
        <v>16</v>
      </c>
      <c r="D10" s="24">
        <v>180</v>
      </c>
      <c r="E10" s="19">
        <f t="shared" si="0"/>
        <v>5.0399999999999991</v>
      </c>
      <c r="F10" s="19">
        <f t="shared" si="0"/>
        <v>6.48</v>
      </c>
      <c r="G10" s="19">
        <f t="shared" si="0"/>
        <v>8.2799999999999994</v>
      </c>
      <c r="H10" s="19">
        <f t="shared" si="0"/>
        <v>99.000000000000014</v>
      </c>
      <c r="I10" s="27">
        <v>379</v>
      </c>
      <c r="M10" s="21">
        <v>2.8</v>
      </c>
      <c r="N10" s="21">
        <v>3.6</v>
      </c>
      <c r="O10" s="21">
        <v>4.5999999999999996</v>
      </c>
      <c r="P10" s="21">
        <v>55</v>
      </c>
    </row>
    <row r="11" spans="1:16" ht="21.75" customHeight="1" x14ac:dyDescent="0.2">
      <c r="A11" s="164"/>
      <c r="B11" s="22" t="s">
        <v>19</v>
      </c>
      <c r="C11" s="23" t="s">
        <v>16</v>
      </c>
      <c r="D11" s="24">
        <v>35</v>
      </c>
      <c r="E11" s="19">
        <f t="shared" si="0"/>
        <v>2.4500000000000002</v>
      </c>
      <c r="F11" s="19">
        <f t="shared" si="0"/>
        <v>7.7</v>
      </c>
      <c r="G11" s="19">
        <f t="shared" si="0"/>
        <v>8.4</v>
      </c>
      <c r="H11" s="19">
        <f t="shared" si="0"/>
        <v>108.14999999999999</v>
      </c>
      <c r="I11" s="28">
        <v>3</v>
      </c>
      <c r="M11" s="21">
        <v>7</v>
      </c>
      <c r="N11" s="21">
        <v>22</v>
      </c>
      <c r="O11" s="21">
        <v>24</v>
      </c>
      <c r="P11" s="21">
        <v>309</v>
      </c>
    </row>
    <row r="12" spans="1:16" ht="12.75" customHeight="1" x14ac:dyDescent="0.2">
      <c r="A12" s="15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15" customHeight="1" x14ac:dyDescent="0.2">
      <c r="A13" s="15"/>
      <c r="B13" s="22" t="s">
        <v>22</v>
      </c>
      <c r="C13" s="23" t="s">
        <v>16</v>
      </c>
      <c r="D13" s="29">
        <v>180</v>
      </c>
      <c r="E13" s="19">
        <f>M13/100*$D13</f>
        <v>0.36</v>
      </c>
      <c r="F13" s="19">
        <f>N13/100*$D13</f>
        <v>0.18</v>
      </c>
      <c r="G13" s="19">
        <f>O13/100*$D13</f>
        <v>25.200000000000003</v>
      </c>
      <c r="H13" s="19">
        <f>P13/100*$D13</f>
        <v>108</v>
      </c>
      <c r="I13" s="24">
        <v>348</v>
      </c>
      <c r="M13" s="21">
        <v>0.2</v>
      </c>
      <c r="N13" s="21">
        <v>0.1</v>
      </c>
      <c r="O13" s="21">
        <v>14</v>
      </c>
      <c r="P13" s="21">
        <v>60</v>
      </c>
    </row>
    <row r="14" spans="1:16" ht="12.75" customHeight="1" x14ac:dyDescent="0.2">
      <c r="A14" s="15"/>
      <c r="B14" s="30" t="s">
        <v>23</v>
      </c>
      <c r="C14" s="23"/>
      <c r="D14" s="31">
        <f>SUM(D8:D13)</f>
        <v>525</v>
      </c>
      <c r="E14" s="32">
        <f>SUM(E8:E13)</f>
        <v>17.73</v>
      </c>
      <c r="F14" s="32">
        <f>SUM(F8:F13)</f>
        <v>28.029999999999998</v>
      </c>
      <c r="G14" s="32">
        <f>SUM(G8:G13)</f>
        <v>45.830000000000005</v>
      </c>
      <c r="H14" s="33">
        <f>SUM(H8:H13)</f>
        <v>502.75</v>
      </c>
      <c r="I14" s="34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12.75" customHeight="1" x14ac:dyDescent="0.2">
      <c r="A15" s="15"/>
      <c r="B15" s="166" t="s">
        <v>24</v>
      </c>
      <c r="C15" s="166"/>
      <c r="D15" s="166"/>
      <c r="E15" s="166"/>
      <c r="F15" s="166"/>
      <c r="G15" s="166"/>
      <c r="H15" s="166"/>
      <c r="I15" s="166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27" customHeight="1" x14ac:dyDescent="0.2">
      <c r="A16" s="167"/>
      <c r="B16" s="36" t="s">
        <v>25</v>
      </c>
      <c r="C16" s="23" t="s">
        <v>16</v>
      </c>
      <c r="D16" s="37">
        <v>40</v>
      </c>
      <c r="E16" s="19">
        <f t="shared" ref="E16:H21" si="1">M16/100*$D16</f>
        <v>0.44000000000000006</v>
      </c>
      <c r="F16" s="19">
        <f t="shared" si="1"/>
        <v>0.08</v>
      </c>
      <c r="G16" s="19">
        <f t="shared" si="1"/>
        <v>1.4000000000000001</v>
      </c>
      <c r="H16" s="19">
        <f t="shared" si="1"/>
        <v>7.1999999999999993</v>
      </c>
      <c r="I16" s="38">
        <v>148</v>
      </c>
      <c r="M16" s="21">
        <v>1.1000000000000001</v>
      </c>
      <c r="N16" s="21">
        <v>0.2</v>
      </c>
      <c r="O16" s="21">
        <v>3.5</v>
      </c>
      <c r="P16" s="21">
        <v>18</v>
      </c>
    </row>
    <row r="17" spans="1:16" ht="38.25" x14ac:dyDescent="0.2">
      <c r="A17" s="167"/>
      <c r="B17" s="39" t="s">
        <v>26</v>
      </c>
      <c r="C17" s="24" t="s">
        <v>16</v>
      </c>
      <c r="D17" s="24">
        <v>200</v>
      </c>
      <c r="E17" s="19">
        <f t="shared" si="1"/>
        <v>3</v>
      </c>
      <c r="F17" s="19">
        <f t="shared" si="1"/>
        <v>6.4</v>
      </c>
      <c r="G17" s="19">
        <f t="shared" si="1"/>
        <v>10.8</v>
      </c>
      <c r="H17" s="19">
        <f t="shared" si="1"/>
        <v>112.00000000000001</v>
      </c>
      <c r="I17" s="28">
        <v>93</v>
      </c>
      <c r="M17" s="21">
        <v>1.5</v>
      </c>
      <c r="N17" s="21">
        <v>3.2</v>
      </c>
      <c r="O17" s="21">
        <v>5.4</v>
      </c>
      <c r="P17" s="21">
        <v>56</v>
      </c>
    </row>
    <row r="18" spans="1:16" x14ac:dyDescent="0.2">
      <c r="A18" s="167"/>
      <c r="B18" s="40" t="s">
        <v>27</v>
      </c>
      <c r="C18" s="41" t="s">
        <v>16</v>
      </c>
      <c r="D18" s="42">
        <v>120</v>
      </c>
      <c r="E18" s="19">
        <f t="shared" si="1"/>
        <v>20.400000000000002</v>
      </c>
      <c r="F18" s="19">
        <f t="shared" si="1"/>
        <v>13.2</v>
      </c>
      <c r="G18" s="19">
        <f t="shared" si="1"/>
        <v>2.4</v>
      </c>
      <c r="H18" s="19">
        <f t="shared" si="1"/>
        <v>222</v>
      </c>
      <c r="I18" s="43">
        <v>23</v>
      </c>
      <c r="M18" s="21">
        <v>17</v>
      </c>
      <c r="N18" s="21">
        <v>11</v>
      </c>
      <c r="O18" s="21">
        <v>2</v>
      </c>
      <c r="P18" s="21">
        <v>185</v>
      </c>
    </row>
    <row r="19" spans="1:16" ht="38.25" x14ac:dyDescent="0.2">
      <c r="A19" s="167"/>
      <c r="B19" s="39" t="s">
        <v>28</v>
      </c>
      <c r="C19" s="23" t="s">
        <v>16</v>
      </c>
      <c r="D19" s="24">
        <v>180</v>
      </c>
      <c r="E19" s="19">
        <f t="shared" si="1"/>
        <v>0.72</v>
      </c>
      <c r="F19" s="19">
        <f t="shared" si="1"/>
        <v>0.18</v>
      </c>
      <c r="G19" s="19">
        <f t="shared" si="1"/>
        <v>25.200000000000003</v>
      </c>
      <c r="H19" s="19">
        <f t="shared" si="1"/>
        <v>108</v>
      </c>
      <c r="I19" s="25">
        <v>250</v>
      </c>
      <c r="M19" s="21">
        <v>0.4</v>
      </c>
      <c r="N19" s="21">
        <v>0.1</v>
      </c>
      <c r="O19" s="21">
        <v>14</v>
      </c>
      <c r="P19" s="21">
        <v>60</v>
      </c>
    </row>
    <row r="20" spans="1:16" x14ac:dyDescent="0.2">
      <c r="A20" s="167"/>
      <c r="B20" s="44" t="s">
        <v>29</v>
      </c>
      <c r="C20" s="23" t="s">
        <v>16</v>
      </c>
      <c r="D20" s="24">
        <v>30</v>
      </c>
      <c r="E20" s="19">
        <f t="shared" si="1"/>
        <v>1.9500000000000002</v>
      </c>
      <c r="F20" s="19">
        <f t="shared" si="1"/>
        <v>0.36</v>
      </c>
      <c r="G20" s="19">
        <f t="shared" si="1"/>
        <v>12</v>
      </c>
      <c r="H20" s="19">
        <f t="shared" si="1"/>
        <v>64.2</v>
      </c>
      <c r="I20" s="45">
        <v>110</v>
      </c>
      <c r="M20" s="21">
        <v>6.5</v>
      </c>
      <c r="N20" s="21">
        <v>1.2</v>
      </c>
      <c r="O20" s="21">
        <v>40</v>
      </c>
      <c r="P20" s="21">
        <v>214</v>
      </c>
    </row>
    <row r="21" spans="1:16" x14ac:dyDescent="0.2">
      <c r="A21" s="35"/>
      <c r="B21" s="44" t="s">
        <v>30</v>
      </c>
      <c r="C21" s="23" t="s">
        <v>16</v>
      </c>
      <c r="D21" s="24">
        <v>20</v>
      </c>
      <c r="E21" s="19">
        <f t="shared" si="1"/>
        <v>1.4000000000000001</v>
      </c>
      <c r="F21" s="19">
        <f t="shared" si="1"/>
        <v>0.54</v>
      </c>
      <c r="G21" s="19">
        <f t="shared" si="1"/>
        <v>10.18</v>
      </c>
      <c r="H21" s="19">
        <f t="shared" si="1"/>
        <v>53.2</v>
      </c>
      <c r="I21" s="25">
        <v>111</v>
      </c>
      <c r="M21" s="21">
        <v>7</v>
      </c>
      <c r="N21" s="21">
        <v>2.7</v>
      </c>
      <c r="O21" s="21">
        <v>50.9</v>
      </c>
      <c r="P21" s="21">
        <v>266</v>
      </c>
    </row>
    <row r="22" spans="1:16" x14ac:dyDescent="0.2">
      <c r="A22" s="35"/>
      <c r="B22" s="46" t="s">
        <v>31</v>
      </c>
      <c r="C22" s="47" t="s">
        <v>16</v>
      </c>
      <c r="D22" s="47">
        <f>SUM(D16:D21)</f>
        <v>590</v>
      </c>
      <c r="E22" s="47">
        <f>SUM(E16:E21)</f>
        <v>27.91</v>
      </c>
      <c r="F22" s="47">
        <f>SUM(F16:F21)</f>
        <v>20.759999999999998</v>
      </c>
      <c r="G22" s="47">
        <f>SUM(G16:G21)</f>
        <v>61.980000000000004</v>
      </c>
      <c r="H22" s="48">
        <f>SUM(H16:H21)</f>
        <v>566.60000000000014</v>
      </c>
      <c r="I22" s="49"/>
      <c r="M22" s="21" t="s">
        <v>21</v>
      </c>
      <c r="N22" s="21" t="s">
        <v>21</v>
      </c>
      <c r="O22" s="21" t="s">
        <v>21</v>
      </c>
      <c r="P22" s="21" t="s">
        <v>21</v>
      </c>
    </row>
    <row r="23" spans="1:16" x14ac:dyDescent="0.2">
      <c r="A23" s="35"/>
      <c r="B23" s="162" t="s">
        <v>32</v>
      </c>
      <c r="C23" s="162"/>
      <c r="D23" s="162"/>
      <c r="E23" s="162"/>
      <c r="F23" s="162"/>
      <c r="G23" s="162"/>
      <c r="H23" s="162"/>
      <c r="I23" s="162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35"/>
      <c r="B24" s="51" t="s">
        <v>33</v>
      </c>
      <c r="C24" s="17" t="s">
        <v>16</v>
      </c>
      <c r="D24" s="52">
        <v>180</v>
      </c>
      <c r="E24" s="19">
        <f t="shared" ref="E24:H25" si="2">M24/100*$D24</f>
        <v>0.54</v>
      </c>
      <c r="F24" s="19">
        <f t="shared" si="2"/>
        <v>0.18</v>
      </c>
      <c r="G24" s="19">
        <f t="shared" si="2"/>
        <v>18</v>
      </c>
      <c r="H24" s="19">
        <f t="shared" si="2"/>
        <v>81</v>
      </c>
      <c r="I24" s="53">
        <v>389</v>
      </c>
      <c r="M24" s="21">
        <v>0.3</v>
      </c>
      <c r="N24" s="21">
        <v>0.1</v>
      </c>
      <c r="O24" s="21">
        <v>10</v>
      </c>
      <c r="P24" s="21">
        <v>45</v>
      </c>
    </row>
    <row r="25" spans="1:16" x14ac:dyDescent="0.2">
      <c r="A25" s="54"/>
      <c r="B25" s="44" t="s">
        <v>34</v>
      </c>
      <c r="C25" s="23" t="s">
        <v>16</v>
      </c>
      <c r="D25" s="24">
        <v>30</v>
      </c>
      <c r="E25" s="19">
        <f t="shared" si="2"/>
        <v>2.25</v>
      </c>
      <c r="F25" s="19">
        <f t="shared" si="2"/>
        <v>3.54</v>
      </c>
      <c r="G25" s="19">
        <f t="shared" si="2"/>
        <v>22.2</v>
      </c>
      <c r="H25" s="19">
        <f t="shared" si="2"/>
        <v>135</v>
      </c>
      <c r="I25" s="24">
        <v>582</v>
      </c>
      <c r="M25" s="21">
        <v>7.5</v>
      </c>
      <c r="N25" s="21">
        <v>11.8</v>
      </c>
      <c r="O25" s="21">
        <v>74</v>
      </c>
      <c r="P25" s="21">
        <v>450</v>
      </c>
    </row>
    <row r="26" spans="1:16" x14ac:dyDescent="0.2">
      <c r="A26" s="54"/>
      <c r="B26" s="55" t="s">
        <v>35</v>
      </c>
      <c r="C26" s="10" t="s">
        <v>16</v>
      </c>
      <c r="D26" s="10">
        <f>SUM(D24:D25)</f>
        <v>210</v>
      </c>
      <c r="E26" s="10">
        <f>SUM(E24:E25)</f>
        <v>2.79</v>
      </c>
      <c r="F26" s="10">
        <f>SUM(F24:F25)</f>
        <v>3.72</v>
      </c>
      <c r="G26" s="10">
        <f>SUM(G24:G25)</f>
        <v>40.200000000000003</v>
      </c>
      <c r="H26" s="56">
        <f>SUM(H24:H25)</f>
        <v>216</v>
      </c>
      <c r="I26" s="24"/>
    </row>
    <row r="27" spans="1:16" x14ac:dyDescent="0.2">
      <c r="A27" s="57"/>
      <c r="B27" s="58" t="s">
        <v>36</v>
      </c>
      <c r="C27" s="59" t="s">
        <v>16</v>
      </c>
      <c r="D27" s="60">
        <f>SUM(D14,D22,D26)</f>
        <v>1325</v>
      </c>
      <c r="E27" s="60">
        <f>SUM(E14,E22,E26)</f>
        <v>48.43</v>
      </c>
      <c r="F27" s="60">
        <f>SUM(F14,F22,F26)</f>
        <v>52.509999999999991</v>
      </c>
      <c r="G27" s="60">
        <f>SUM(G14,G22,G26)</f>
        <v>148.01</v>
      </c>
      <c r="H27" s="61">
        <f>SUM(H14,H22,H26)</f>
        <v>1285.3500000000001</v>
      </c>
      <c r="I27" s="62"/>
    </row>
  </sheetData>
  <mergeCells count="14">
    <mergeCell ref="B23:I23"/>
    <mergeCell ref="B7:I7"/>
    <mergeCell ref="A8:A11"/>
    <mergeCell ref="B12:I12"/>
    <mergeCell ref="B15:I15"/>
    <mergeCell ref="A16:A20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topLeftCell="A7" zoomScaleNormal="100" workbookViewId="0">
      <selection activeCell="H27" sqref="H27"/>
    </sheetView>
  </sheetViews>
  <sheetFormatPr defaultColWidth="8.5703125" defaultRowHeight="12.75" x14ac:dyDescent="0.2"/>
  <cols>
    <col min="2" max="2" width="21.42578125" style="1" customWidth="1"/>
    <col min="5" max="5" width="10.7109375" bestFit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3" t="s">
        <v>113</v>
      </c>
      <c r="B7" s="13" t="s">
        <v>10</v>
      </c>
      <c r="C7" s="13"/>
      <c r="D7" s="88"/>
      <c r="E7" s="88"/>
      <c r="F7" s="88"/>
      <c r="G7" s="88"/>
      <c r="H7" s="88"/>
      <c r="I7" s="50"/>
    </row>
    <row r="8" spans="1:16" x14ac:dyDescent="0.2">
      <c r="A8" s="63"/>
      <c r="B8" s="22" t="s">
        <v>114</v>
      </c>
      <c r="C8" s="23" t="s">
        <v>16</v>
      </c>
      <c r="D8" s="37">
        <v>200</v>
      </c>
      <c r="E8" s="75">
        <f t="shared" ref="E8:H11" si="0">M8/100*$D8</f>
        <v>5</v>
      </c>
      <c r="F8" s="75">
        <f t="shared" si="0"/>
        <v>6</v>
      </c>
      <c r="G8" s="75">
        <f t="shared" si="0"/>
        <v>38</v>
      </c>
      <c r="H8" s="75">
        <f t="shared" si="0"/>
        <v>210</v>
      </c>
      <c r="I8" s="45">
        <v>175</v>
      </c>
      <c r="M8" s="21">
        <v>2.5</v>
      </c>
      <c r="N8" s="21">
        <v>3</v>
      </c>
      <c r="O8" s="21">
        <v>19</v>
      </c>
      <c r="P8" s="21">
        <v>105</v>
      </c>
    </row>
    <row r="9" spans="1:16" ht="25.5" x14ac:dyDescent="0.2">
      <c r="A9" s="63"/>
      <c r="B9" s="26" t="s">
        <v>18</v>
      </c>
      <c r="C9" s="23" t="s">
        <v>16</v>
      </c>
      <c r="D9" s="24">
        <v>180</v>
      </c>
      <c r="E9" s="19">
        <f t="shared" si="0"/>
        <v>0</v>
      </c>
      <c r="F9" s="19">
        <f t="shared" si="0"/>
        <v>0</v>
      </c>
      <c r="G9" s="19">
        <f t="shared" si="0"/>
        <v>14.4</v>
      </c>
      <c r="H9" s="19">
        <f t="shared" si="0"/>
        <v>54</v>
      </c>
      <c r="I9" s="27">
        <v>379</v>
      </c>
      <c r="M9" s="21">
        <v>0</v>
      </c>
      <c r="N9" s="21">
        <v>0</v>
      </c>
      <c r="O9" s="21">
        <v>8</v>
      </c>
      <c r="P9" s="21">
        <v>30</v>
      </c>
    </row>
    <row r="10" spans="1:16" x14ac:dyDescent="0.2">
      <c r="A10" s="63"/>
      <c r="B10" s="111" t="s">
        <v>30</v>
      </c>
      <c r="C10" s="41" t="s">
        <v>16</v>
      </c>
      <c r="D10" s="24">
        <v>30</v>
      </c>
      <c r="E10" s="75">
        <f t="shared" si="0"/>
        <v>2.1</v>
      </c>
      <c r="F10" s="75">
        <f t="shared" si="0"/>
        <v>0.81</v>
      </c>
      <c r="G10" s="75">
        <f t="shared" si="0"/>
        <v>15.27</v>
      </c>
      <c r="H10" s="75">
        <f t="shared" si="0"/>
        <v>79.800000000000011</v>
      </c>
      <c r="I10" s="78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5" customHeight="1" x14ac:dyDescent="0.2">
      <c r="A11" s="63"/>
      <c r="B11" s="111" t="s">
        <v>53</v>
      </c>
      <c r="C11" s="41" t="s">
        <v>16</v>
      </c>
      <c r="D11" s="18">
        <v>10</v>
      </c>
      <c r="E11" s="75">
        <f t="shared" si="0"/>
        <v>0.05</v>
      </c>
      <c r="F11" s="75">
        <f t="shared" si="0"/>
        <v>8.1999999999999993</v>
      </c>
      <c r="G11" s="75">
        <f t="shared" si="0"/>
        <v>0.08</v>
      </c>
      <c r="H11" s="75">
        <f t="shared" si="0"/>
        <v>74.800000000000011</v>
      </c>
      <c r="I11" s="70">
        <v>79</v>
      </c>
      <c r="M11" s="21">
        <v>0.5</v>
      </c>
      <c r="N11" s="21">
        <v>82</v>
      </c>
      <c r="O11" s="21">
        <v>0.8</v>
      </c>
      <c r="P11" s="21">
        <v>748</v>
      </c>
    </row>
    <row r="12" spans="1:16" ht="12.75" customHeight="1" x14ac:dyDescent="0.2">
      <c r="A12" s="63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22.5" customHeight="1" x14ac:dyDescent="0.2">
      <c r="A13" s="79"/>
      <c r="B13" s="22" t="s">
        <v>22</v>
      </c>
      <c r="C13" s="23" t="s">
        <v>16</v>
      </c>
      <c r="D13" s="29">
        <v>180</v>
      </c>
      <c r="E13" s="19">
        <f>M13/100*$D13</f>
        <v>0.9</v>
      </c>
      <c r="F13" s="19">
        <f>N13/100*$D13</f>
        <v>0.36</v>
      </c>
      <c r="G13" s="19">
        <f>O13/100*$D13</f>
        <v>25.200000000000003</v>
      </c>
      <c r="H13" s="19">
        <f>P13/100*$D13</f>
        <v>108</v>
      </c>
      <c r="I13" s="24">
        <v>348</v>
      </c>
      <c r="M13" s="21">
        <v>0.5</v>
      </c>
      <c r="N13" s="21">
        <v>0.2</v>
      </c>
      <c r="O13" s="21">
        <v>14</v>
      </c>
      <c r="P13" s="21">
        <v>60</v>
      </c>
    </row>
    <row r="14" spans="1:16" x14ac:dyDescent="0.2">
      <c r="A14" s="79"/>
      <c r="B14" s="30" t="s">
        <v>23</v>
      </c>
      <c r="C14" s="23"/>
      <c r="D14" s="10">
        <f>SUM(D8:D13)</f>
        <v>600</v>
      </c>
      <c r="E14" s="56">
        <f>SUM(E8:E13)</f>
        <v>8.0499999999999989</v>
      </c>
      <c r="F14" s="56">
        <f>SUM(F8:F13)</f>
        <v>15.37</v>
      </c>
      <c r="G14" s="56">
        <f>SUM(G8:G13)</f>
        <v>92.95</v>
      </c>
      <c r="H14" s="56">
        <f>SUM(H8:H13)</f>
        <v>526.6</v>
      </c>
      <c r="I14" s="45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x14ac:dyDescent="0.2">
      <c r="A15" s="79"/>
      <c r="B15" s="162" t="s">
        <v>24</v>
      </c>
      <c r="C15" s="162"/>
      <c r="D15" s="162"/>
      <c r="E15" s="162"/>
      <c r="F15" s="162"/>
      <c r="G15" s="162"/>
      <c r="H15" s="162"/>
      <c r="I15" s="162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28.5" customHeight="1" x14ac:dyDescent="0.2">
      <c r="A16" s="79"/>
      <c r="B16" s="36" t="s">
        <v>115</v>
      </c>
      <c r="C16" s="23" t="s">
        <v>16</v>
      </c>
      <c r="D16" s="24">
        <v>40</v>
      </c>
      <c r="E16" s="75">
        <f t="shared" ref="E16:H22" si="1">M16/100*$D16</f>
        <v>1</v>
      </c>
      <c r="F16" s="75">
        <f t="shared" si="1"/>
        <v>0.4</v>
      </c>
      <c r="G16" s="75">
        <f t="shared" si="1"/>
        <v>4.6000000000000005</v>
      </c>
      <c r="H16" s="75">
        <f t="shared" si="1"/>
        <v>24</v>
      </c>
      <c r="I16" s="25">
        <v>157</v>
      </c>
      <c r="M16" s="21">
        <v>2.5</v>
      </c>
      <c r="N16" s="21">
        <v>1</v>
      </c>
      <c r="O16" s="21">
        <v>11.5</v>
      </c>
      <c r="P16" s="21">
        <v>60</v>
      </c>
    </row>
    <row r="17" spans="1:16" ht="21.75" customHeight="1" x14ac:dyDescent="0.2">
      <c r="A17" s="72"/>
      <c r="B17" s="111" t="s">
        <v>116</v>
      </c>
      <c r="C17" s="41" t="s">
        <v>16</v>
      </c>
      <c r="D17" s="37">
        <v>200</v>
      </c>
      <c r="E17" s="75">
        <f t="shared" si="1"/>
        <v>4</v>
      </c>
      <c r="F17" s="75">
        <f t="shared" si="1"/>
        <v>3</v>
      </c>
      <c r="G17" s="75">
        <f t="shared" si="1"/>
        <v>12</v>
      </c>
      <c r="H17" s="75">
        <f t="shared" si="1"/>
        <v>100</v>
      </c>
      <c r="I17" s="45">
        <v>79</v>
      </c>
      <c r="M17" s="21">
        <v>2</v>
      </c>
      <c r="N17" s="21">
        <v>1.5</v>
      </c>
      <c r="O17" s="21">
        <v>6</v>
      </c>
      <c r="P17" s="21">
        <v>50</v>
      </c>
    </row>
    <row r="18" spans="1:16" ht="20.25" customHeight="1" x14ac:dyDescent="0.2">
      <c r="A18" s="67"/>
      <c r="B18" s="36" t="s">
        <v>117</v>
      </c>
      <c r="C18" s="23" t="s">
        <v>16</v>
      </c>
      <c r="D18" s="24">
        <v>40</v>
      </c>
      <c r="E18" s="75">
        <f t="shared" si="1"/>
        <v>6.4</v>
      </c>
      <c r="F18" s="75">
        <f t="shared" si="1"/>
        <v>4</v>
      </c>
      <c r="G18" s="75">
        <f t="shared" si="1"/>
        <v>2</v>
      </c>
      <c r="H18" s="75">
        <f t="shared" si="1"/>
        <v>72</v>
      </c>
      <c r="I18" s="25">
        <v>372</v>
      </c>
      <c r="M18" s="21">
        <v>16</v>
      </c>
      <c r="N18" s="21">
        <v>10</v>
      </c>
      <c r="O18" s="21">
        <v>5</v>
      </c>
      <c r="P18" s="21">
        <v>180</v>
      </c>
    </row>
    <row r="19" spans="1:16" ht="18" customHeight="1" x14ac:dyDescent="0.2">
      <c r="A19" s="169"/>
      <c r="B19" s="111" t="s">
        <v>118</v>
      </c>
      <c r="C19" s="23" t="s">
        <v>16</v>
      </c>
      <c r="D19" s="154">
        <v>120</v>
      </c>
      <c r="E19" s="75">
        <f t="shared" si="1"/>
        <v>1.7999999999999998</v>
      </c>
      <c r="F19" s="75">
        <f t="shared" si="1"/>
        <v>3.5999999999999996</v>
      </c>
      <c r="G19" s="75">
        <f t="shared" si="1"/>
        <v>12</v>
      </c>
      <c r="H19" s="75">
        <f t="shared" si="1"/>
        <v>96</v>
      </c>
      <c r="I19" s="43">
        <v>177</v>
      </c>
      <c r="M19" s="21">
        <v>1.5</v>
      </c>
      <c r="N19" s="21">
        <v>3</v>
      </c>
      <c r="O19" s="21">
        <v>10</v>
      </c>
      <c r="P19" s="21">
        <v>80</v>
      </c>
    </row>
    <row r="20" spans="1:16" ht="24.6" customHeight="1" x14ac:dyDescent="0.2">
      <c r="A20" s="169"/>
      <c r="B20" s="44" t="s">
        <v>119</v>
      </c>
      <c r="C20" s="41" t="s">
        <v>16</v>
      </c>
      <c r="D20" s="144">
        <v>180</v>
      </c>
      <c r="E20" s="75">
        <f t="shared" si="1"/>
        <v>0</v>
      </c>
      <c r="F20" s="75">
        <f t="shared" si="1"/>
        <v>0</v>
      </c>
      <c r="G20" s="75">
        <f t="shared" si="1"/>
        <v>18</v>
      </c>
      <c r="H20" s="75">
        <f t="shared" si="1"/>
        <v>72</v>
      </c>
      <c r="I20" s="25"/>
      <c r="M20" s="21">
        <v>0</v>
      </c>
      <c r="N20" s="21">
        <v>0</v>
      </c>
      <c r="O20" s="21">
        <v>10</v>
      </c>
      <c r="P20" s="21">
        <v>40</v>
      </c>
    </row>
    <row r="21" spans="1:16" x14ac:dyDescent="0.2">
      <c r="A21" s="169"/>
      <c r="B21" s="39" t="s">
        <v>29</v>
      </c>
      <c r="C21" s="41" t="s">
        <v>16</v>
      </c>
      <c r="D21" s="24">
        <v>30</v>
      </c>
      <c r="E21" s="75">
        <f t="shared" si="1"/>
        <v>1.9500000000000002</v>
      </c>
      <c r="F21" s="75">
        <f t="shared" si="1"/>
        <v>0.36</v>
      </c>
      <c r="G21" s="75">
        <f t="shared" si="1"/>
        <v>12</v>
      </c>
      <c r="H21" s="75">
        <f t="shared" si="1"/>
        <v>64.2</v>
      </c>
      <c r="I21" s="77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169"/>
      <c r="B22" s="44" t="s">
        <v>30</v>
      </c>
      <c r="C22" s="23" t="s">
        <v>16</v>
      </c>
      <c r="D22" s="24">
        <v>20</v>
      </c>
      <c r="E22" s="75">
        <f t="shared" si="1"/>
        <v>1.4000000000000001</v>
      </c>
      <c r="F22" s="75">
        <f t="shared" si="1"/>
        <v>0.54</v>
      </c>
      <c r="G22" s="75">
        <f t="shared" si="1"/>
        <v>10.18</v>
      </c>
      <c r="H22" s="75">
        <f t="shared" si="1"/>
        <v>53.2</v>
      </c>
      <c r="I22" s="78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169"/>
      <c r="B23" s="46" t="s">
        <v>31</v>
      </c>
      <c r="C23" s="135" t="s">
        <v>16</v>
      </c>
      <c r="D23" s="10">
        <f>SUM(D16:D22)</f>
        <v>630</v>
      </c>
      <c r="E23" s="56">
        <f>SUM(E16:E22)</f>
        <v>16.549999999999997</v>
      </c>
      <c r="F23" s="56">
        <f>SUM(F16:F22)</f>
        <v>11.899999999999999</v>
      </c>
      <c r="G23" s="56">
        <f>SUM(G16:G22)</f>
        <v>70.78</v>
      </c>
      <c r="H23" s="56">
        <f>SUM(H16:H22)</f>
        <v>481.4</v>
      </c>
      <c r="I23" s="45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169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x14ac:dyDescent="0.2">
      <c r="A25" s="169"/>
      <c r="B25" s="105" t="s">
        <v>125</v>
      </c>
      <c r="C25" s="76" t="s">
        <v>16</v>
      </c>
      <c r="D25" s="104">
        <v>100</v>
      </c>
      <c r="E25" s="75">
        <f t="shared" ref="E25:H25" si="2">M25/100*$D25</f>
        <v>7.0000000000000009</v>
      </c>
      <c r="F25" s="75">
        <f t="shared" si="2"/>
        <v>10</v>
      </c>
      <c r="G25" s="75">
        <f t="shared" si="2"/>
        <v>60</v>
      </c>
      <c r="H25" s="75">
        <f t="shared" si="2"/>
        <v>350</v>
      </c>
      <c r="I25" s="25"/>
      <c r="M25" s="21">
        <v>7</v>
      </c>
      <c r="N25" s="21">
        <v>10</v>
      </c>
      <c r="O25" s="21">
        <v>60</v>
      </c>
      <c r="P25" s="21">
        <v>350</v>
      </c>
    </row>
    <row r="26" spans="1:16" x14ac:dyDescent="0.2">
      <c r="A26" s="169"/>
      <c r="B26" s="81" t="s">
        <v>35</v>
      </c>
      <c r="C26" s="10" t="s">
        <v>16</v>
      </c>
      <c r="D26" s="82">
        <v>280</v>
      </c>
      <c r="E26" s="83">
        <v>7</v>
      </c>
      <c r="F26" s="83">
        <v>10</v>
      </c>
      <c r="G26" s="83">
        <v>60</v>
      </c>
      <c r="H26" s="83">
        <v>350</v>
      </c>
      <c r="I26" s="24"/>
      <c r="M26" s="21" t="s">
        <v>21</v>
      </c>
      <c r="N26" s="21" t="s">
        <v>21</v>
      </c>
      <c r="O26" s="21" t="s">
        <v>21</v>
      </c>
      <c r="P26" s="21" t="s">
        <v>21</v>
      </c>
    </row>
    <row r="27" spans="1:16" x14ac:dyDescent="0.2">
      <c r="A27" s="169"/>
      <c r="B27" s="84" t="s">
        <v>36</v>
      </c>
      <c r="C27" s="10"/>
      <c r="D27" s="85">
        <f>SUM(D14,D23,D26)</f>
        <v>1510</v>
      </c>
      <c r="E27" s="56">
        <f>SUM(E14,E23,E26)</f>
        <v>31.599999999999994</v>
      </c>
      <c r="F27" s="56">
        <f>SUM(F14,F23,F26)</f>
        <v>37.269999999999996</v>
      </c>
      <c r="G27" s="56">
        <f>SUM(G14,G23,G26)</f>
        <v>223.73000000000002</v>
      </c>
      <c r="H27" s="56">
        <f>SUM(H14,H23,H26)</f>
        <v>1358</v>
      </c>
      <c r="I27" s="86"/>
      <c r="M27" s="21" t="s">
        <v>21</v>
      </c>
      <c r="N27" s="21" t="s">
        <v>21</v>
      </c>
      <c r="O27" s="21" t="s">
        <v>21</v>
      </c>
      <c r="P27" s="21" t="s">
        <v>21</v>
      </c>
    </row>
  </sheetData>
  <mergeCells count="12">
    <mergeCell ref="B12:I12"/>
    <mergeCell ref="B15:I15"/>
    <mergeCell ref="A19:A27"/>
    <mergeCell ref="B24:I24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Normal="85" workbookViewId="0">
      <selection activeCell="B2" sqref="B2"/>
    </sheetView>
  </sheetViews>
  <sheetFormatPr defaultColWidth="11.5703125" defaultRowHeight="12.75" x14ac:dyDescent="0.2"/>
  <sheetData>
    <row r="1" spans="1:5" ht="25.5" x14ac:dyDescent="0.2">
      <c r="A1" s="14" t="s">
        <v>121</v>
      </c>
      <c r="B1" s="14" t="s">
        <v>11</v>
      </c>
      <c r="C1" s="14" t="s">
        <v>12</v>
      </c>
      <c r="D1" s="14" t="s">
        <v>13</v>
      </c>
      <c r="E1" s="14" t="s">
        <v>14</v>
      </c>
    </row>
    <row r="2" spans="1:5" ht="25.5" x14ac:dyDescent="0.2">
      <c r="A2" s="21" t="s">
        <v>39</v>
      </c>
      <c r="B2" s="21">
        <v>2.5</v>
      </c>
      <c r="C2" s="21">
        <v>3</v>
      </c>
      <c r="D2" s="21">
        <v>19</v>
      </c>
      <c r="E2" s="21">
        <v>105</v>
      </c>
    </row>
    <row r="3" spans="1:5" ht="25.5" x14ac:dyDescent="0.2">
      <c r="A3" s="21" t="s">
        <v>48</v>
      </c>
      <c r="B3" s="21">
        <v>0</v>
      </c>
      <c r="C3" s="21">
        <v>0</v>
      </c>
      <c r="D3" s="21">
        <v>8</v>
      </c>
      <c r="E3" s="21">
        <v>30</v>
      </c>
    </row>
    <row r="4" spans="1:5" ht="25.5" x14ac:dyDescent="0.2">
      <c r="A4" s="21" t="s">
        <v>30</v>
      </c>
      <c r="B4" s="21">
        <v>7</v>
      </c>
      <c r="C4" s="21">
        <v>2.7</v>
      </c>
      <c r="D4" s="21">
        <v>50.9</v>
      </c>
      <c r="E4" s="21">
        <v>266</v>
      </c>
    </row>
    <row r="5" spans="1:5" ht="25.5" x14ac:dyDescent="0.2">
      <c r="A5" s="21" t="s">
        <v>53</v>
      </c>
      <c r="B5" s="21">
        <v>0.5</v>
      </c>
      <c r="C5" s="21">
        <v>82</v>
      </c>
      <c r="D5" s="21">
        <v>0.8</v>
      </c>
      <c r="E5" s="21">
        <v>748</v>
      </c>
    </row>
    <row r="6" spans="1:5" x14ac:dyDescent="0.2">
      <c r="A6" s="21" t="s">
        <v>20</v>
      </c>
      <c r="B6" s="21" t="s">
        <v>21</v>
      </c>
      <c r="C6" s="21" t="s">
        <v>21</v>
      </c>
      <c r="D6" s="21" t="s">
        <v>21</v>
      </c>
      <c r="E6" s="21" t="s">
        <v>21</v>
      </c>
    </row>
    <row r="7" spans="1:5" ht="25.5" x14ac:dyDescent="0.2">
      <c r="A7" s="21" t="s">
        <v>30</v>
      </c>
      <c r="B7" s="21">
        <v>7</v>
      </c>
      <c r="C7" s="21">
        <v>2.7</v>
      </c>
      <c r="D7" s="21">
        <v>50.9</v>
      </c>
      <c r="E7" s="21">
        <v>266</v>
      </c>
    </row>
    <row r="8" spans="1:5" ht="38.25" x14ac:dyDescent="0.2">
      <c r="A8" s="21" t="s">
        <v>68</v>
      </c>
      <c r="B8" s="21">
        <v>0.5</v>
      </c>
      <c r="C8" s="21">
        <v>0.2</v>
      </c>
      <c r="D8" s="21">
        <v>14</v>
      </c>
      <c r="E8" s="21">
        <v>60</v>
      </c>
    </row>
    <row r="9" spans="1:5" ht="25.5" x14ac:dyDescent="0.2">
      <c r="A9" s="21" t="s">
        <v>23</v>
      </c>
      <c r="B9" s="21" t="s">
        <v>21</v>
      </c>
      <c r="C9" s="21" t="s">
        <v>21</v>
      </c>
      <c r="D9" s="21" t="s">
        <v>21</v>
      </c>
      <c r="E9" s="21" t="s">
        <v>21</v>
      </c>
    </row>
    <row r="10" spans="1:5" x14ac:dyDescent="0.2">
      <c r="A10" s="21" t="s">
        <v>24</v>
      </c>
      <c r="B10" s="21" t="s">
        <v>21</v>
      </c>
      <c r="C10" s="21" t="s">
        <v>21</v>
      </c>
      <c r="D10" s="21" t="s">
        <v>21</v>
      </c>
      <c r="E10" s="21" t="s">
        <v>21</v>
      </c>
    </row>
    <row r="11" spans="1:5" ht="38.25" x14ac:dyDescent="0.2">
      <c r="A11" s="21" t="s">
        <v>115</v>
      </c>
      <c r="B11" s="21">
        <v>2.5</v>
      </c>
      <c r="C11" s="21">
        <v>1</v>
      </c>
      <c r="D11" s="21">
        <v>11.5</v>
      </c>
      <c r="E11" s="21">
        <v>60</v>
      </c>
    </row>
    <row r="12" spans="1:5" ht="25.5" x14ac:dyDescent="0.2">
      <c r="A12" s="21" t="s">
        <v>122</v>
      </c>
      <c r="B12" s="21">
        <v>2</v>
      </c>
      <c r="C12" s="21">
        <v>1.5</v>
      </c>
      <c r="D12" s="21">
        <v>6</v>
      </c>
      <c r="E12" s="21">
        <v>50</v>
      </c>
    </row>
    <row r="13" spans="1:5" ht="25.5" x14ac:dyDescent="0.2">
      <c r="A13" s="21" t="s">
        <v>117</v>
      </c>
      <c r="B13" s="21">
        <v>16</v>
      </c>
      <c r="C13" s="21">
        <v>10</v>
      </c>
      <c r="D13" s="21">
        <v>5</v>
      </c>
      <c r="E13" s="21">
        <v>180</v>
      </c>
    </row>
    <row r="14" spans="1:5" ht="25.5" x14ac:dyDescent="0.2">
      <c r="A14" s="21" t="s">
        <v>118</v>
      </c>
      <c r="B14" s="21">
        <v>1.5</v>
      </c>
      <c r="C14" s="21">
        <v>3</v>
      </c>
      <c r="D14" s="21">
        <v>10</v>
      </c>
      <c r="E14" s="21">
        <v>80</v>
      </c>
    </row>
    <row r="15" spans="1:5" ht="25.5" x14ac:dyDescent="0.2">
      <c r="A15" s="21" t="s">
        <v>94</v>
      </c>
      <c r="B15" s="21">
        <v>0</v>
      </c>
      <c r="C15" s="21">
        <v>0</v>
      </c>
      <c r="D15" s="21">
        <v>10</v>
      </c>
      <c r="E15" s="21">
        <v>40</v>
      </c>
    </row>
    <row r="16" spans="1:5" ht="25.5" x14ac:dyDescent="0.2">
      <c r="A16" s="21" t="s">
        <v>29</v>
      </c>
      <c r="B16" s="21">
        <v>6.5</v>
      </c>
      <c r="C16" s="21">
        <v>1.2</v>
      </c>
      <c r="D16" s="21">
        <v>40</v>
      </c>
      <c r="E16" s="21">
        <v>214</v>
      </c>
    </row>
    <row r="17" spans="1:5" ht="25.5" x14ac:dyDescent="0.2">
      <c r="A17" s="21" t="s">
        <v>30</v>
      </c>
      <c r="B17" s="21">
        <v>7</v>
      </c>
      <c r="C17" s="21">
        <v>2.7</v>
      </c>
      <c r="D17" s="21">
        <v>50.9</v>
      </c>
      <c r="E17" s="21">
        <v>266</v>
      </c>
    </row>
    <row r="18" spans="1:5" x14ac:dyDescent="0.2">
      <c r="A18" s="21" t="s">
        <v>31</v>
      </c>
      <c r="B18" s="21" t="s">
        <v>21</v>
      </c>
      <c r="C18" s="21" t="s">
        <v>21</v>
      </c>
      <c r="D18" s="21" t="s">
        <v>21</v>
      </c>
      <c r="E18" s="21" t="s">
        <v>21</v>
      </c>
    </row>
    <row r="19" spans="1:5" x14ac:dyDescent="0.2">
      <c r="A19" s="21" t="s">
        <v>32</v>
      </c>
      <c r="B19" s="21" t="s">
        <v>21</v>
      </c>
      <c r="C19" s="21" t="s">
        <v>21</v>
      </c>
      <c r="D19" s="21" t="s">
        <v>21</v>
      </c>
      <c r="E19" s="21" t="s">
        <v>21</v>
      </c>
    </row>
    <row r="20" spans="1:5" ht="38.25" x14ac:dyDescent="0.2">
      <c r="A20" s="21" t="s">
        <v>79</v>
      </c>
      <c r="B20" s="21">
        <v>0.1</v>
      </c>
      <c r="C20" s="21">
        <v>0</v>
      </c>
      <c r="D20" s="21">
        <v>20</v>
      </c>
      <c r="E20" s="21">
        <v>80</v>
      </c>
    </row>
    <row r="21" spans="1:5" ht="25.5" x14ac:dyDescent="0.2">
      <c r="A21" s="21" t="s">
        <v>120</v>
      </c>
      <c r="B21" s="21">
        <v>7</v>
      </c>
      <c r="C21" s="21">
        <v>10</v>
      </c>
      <c r="D21" s="21">
        <v>60</v>
      </c>
      <c r="E21" s="21">
        <v>350</v>
      </c>
    </row>
    <row r="22" spans="1:5" ht="25.5" x14ac:dyDescent="0.2">
      <c r="A22" s="21" t="s">
        <v>35</v>
      </c>
      <c r="B22" s="21" t="s">
        <v>21</v>
      </c>
      <c r="C22" s="21" t="s">
        <v>21</v>
      </c>
      <c r="D22" s="21" t="s">
        <v>21</v>
      </c>
      <c r="E22" s="21" t="s">
        <v>21</v>
      </c>
    </row>
    <row r="23" spans="1:5" ht="25.5" x14ac:dyDescent="0.2">
      <c r="A23" s="21" t="s">
        <v>36</v>
      </c>
      <c r="B23" s="21" t="s">
        <v>21</v>
      </c>
      <c r="C23" s="21" t="s">
        <v>21</v>
      </c>
      <c r="D23" s="21" t="s">
        <v>21</v>
      </c>
      <c r="E23" s="21" t="s">
        <v>21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13" zoomScaleNormal="100" workbookViewId="0">
      <selection activeCell="B16" sqref="B16"/>
    </sheetView>
  </sheetViews>
  <sheetFormatPr defaultColWidth="8.5703125" defaultRowHeight="12.75" x14ac:dyDescent="0.2"/>
  <cols>
    <col min="1" max="1" width="8.140625" style="1" customWidth="1"/>
    <col min="2" max="2" width="15.42578125" style="1" customWidth="1"/>
    <col min="3" max="3" width="5.140625" style="1" customWidth="1"/>
    <col min="5" max="5" width="9" style="1" customWidth="1"/>
    <col min="8" max="8" width="11.42578125" style="1" customWidth="1"/>
    <col min="9" max="9" width="13.7109375" style="1" customWidth="1"/>
    <col min="15" max="15" width="21.140625" style="1" customWidth="1"/>
    <col min="16" max="16" width="22.1406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3" t="s">
        <v>38</v>
      </c>
      <c r="B7" s="168" t="s">
        <v>10</v>
      </c>
      <c r="C7" s="168"/>
      <c r="D7" s="168"/>
      <c r="E7" s="168"/>
      <c r="F7" s="168"/>
      <c r="G7" s="168"/>
      <c r="H7" s="168"/>
      <c r="I7" s="50"/>
      <c r="M7" s="14" t="s">
        <v>11</v>
      </c>
      <c r="N7" s="14" t="s">
        <v>12</v>
      </c>
      <c r="O7" s="14" t="s">
        <v>13</v>
      </c>
      <c r="P7" s="14" t="s">
        <v>14</v>
      </c>
    </row>
    <row r="8" spans="1:16" x14ac:dyDescent="0.2">
      <c r="A8" s="63"/>
      <c r="B8" s="22" t="s">
        <v>39</v>
      </c>
      <c r="C8" s="41" t="s">
        <v>16</v>
      </c>
      <c r="D8" s="29">
        <v>200</v>
      </c>
      <c r="E8" s="64">
        <f t="shared" ref="E8:H11" si="0">M8/100*$D8</f>
        <v>7.0000000000000009</v>
      </c>
      <c r="F8" s="64">
        <f t="shared" si="0"/>
        <v>3.4000000000000004</v>
      </c>
      <c r="G8" s="64">
        <f t="shared" si="0"/>
        <v>36.799999999999997</v>
      </c>
      <c r="H8" s="64">
        <f t="shared" si="0"/>
        <v>202</v>
      </c>
      <c r="I8" s="45">
        <v>175</v>
      </c>
      <c r="M8" s="21">
        <v>3.5</v>
      </c>
      <c r="N8" s="21">
        <v>1.7</v>
      </c>
      <c r="O8" s="21">
        <v>18.399999999999999</v>
      </c>
      <c r="P8" s="21">
        <v>101</v>
      </c>
    </row>
    <row r="9" spans="1:16" x14ac:dyDescent="0.2">
      <c r="A9" s="63"/>
      <c r="B9" s="65" t="s">
        <v>40</v>
      </c>
      <c r="C9" s="17" t="s">
        <v>16</v>
      </c>
      <c r="D9" s="66">
        <v>180</v>
      </c>
      <c r="E9" s="64">
        <f t="shared" si="0"/>
        <v>5.76</v>
      </c>
      <c r="F9" s="64">
        <f t="shared" si="0"/>
        <v>3.6</v>
      </c>
      <c r="G9" s="64">
        <f t="shared" si="0"/>
        <v>15.3</v>
      </c>
      <c r="H9" s="64">
        <f t="shared" si="0"/>
        <v>108</v>
      </c>
      <c r="I9" s="27">
        <v>62</v>
      </c>
      <c r="M9" s="21">
        <v>3.2</v>
      </c>
      <c r="N9" s="21">
        <v>2</v>
      </c>
      <c r="O9" s="21">
        <v>8.5</v>
      </c>
      <c r="P9" s="21">
        <v>60</v>
      </c>
    </row>
    <row r="10" spans="1:16" x14ac:dyDescent="0.2">
      <c r="A10" s="169"/>
      <c r="B10" s="22" t="s">
        <v>30</v>
      </c>
      <c r="C10" s="23" t="s">
        <v>16</v>
      </c>
      <c r="D10" s="24">
        <v>30</v>
      </c>
      <c r="E10" s="64">
        <f t="shared" si="0"/>
        <v>2.1</v>
      </c>
      <c r="F10" s="64">
        <f t="shared" si="0"/>
        <v>0.81</v>
      </c>
      <c r="G10" s="64">
        <f t="shared" si="0"/>
        <v>15.27</v>
      </c>
      <c r="H10" s="64">
        <f t="shared" si="0"/>
        <v>79.800000000000011</v>
      </c>
      <c r="I10" s="25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x14ac:dyDescent="0.2">
      <c r="A11" s="169"/>
      <c r="B11" s="68" t="s">
        <v>41</v>
      </c>
      <c r="C11" s="52" t="s">
        <v>16</v>
      </c>
      <c r="D11" s="52">
        <v>10</v>
      </c>
      <c r="E11" s="64">
        <f t="shared" si="0"/>
        <v>2.5</v>
      </c>
      <c r="F11" s="64">
        <f t="shared" si="0"/>
        <v>3</v>
      </c>
      <c r="G11" s="64">
        <f t="shared" si="0"/>
        <v>0</v>
      </c>
      <c r="H11" s="64">
        <f t="shared" si="0"/>
        <v>37</v>
      </c>
      <c r="I11" s="49">
        <v>75</v>
      </c>
      <c r="M11" s="21">
        <v>25</v>
      </c>
      <c r="N11" s="21">
        <v>30</v>
      </c>
      <c r="O11" s="21">
        <v>0</v>
      </c>
      <c r="P11" s="21">
        <v>370</v>
      </c>
    </row>
    <row r="12" spans="1:16" ht="12.75" customHeight="1" x14ac:dyDescent="0.2">
      <c r="A12" s="169"/>
      <c r="B12" s="170" t="s">
        <v>20</v>
      </c>
      <c r="C12" s="170"/>
      <c r="D12" s="170"/>
      <c r="E12" s="170"/>
      <c r="F12" s="170"/>
      <c r="G12" s="170"/>
      <c r="H12" s="170"/>
      <c r="I12" s="170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x14ac:dyDescent="0.2">
      <c r="A13" s="169"/>
      <c r="B13" s="22" t="s">
        <v>42</v>
      </c>
      <c r="C13" s="23" t="s">
        <v>16</v>
      </c>
      <c r="D13" s="69">
        <v>100</v>
      </c>
      <c r="E13" s="64">
        <f>M13/100*$D13</f>
        <v>1.1000000000000001</v>
      </c>
      <c r="F13" s="64">
        <f>N13/100*$D13</f>
        <v>0.3</v>
      </c>
      <c r="G13" s="64">
        <f>O13/100*$D13</f>
        <v>22.8</v>
      </c>
      <c r="H13" s="64">
        <f>P13/100*$D13</f>
        <v>96</v>
      </c>
      <c r="I13" s="70">
        <v>82</v>
      </c>
      <c r="M13" s="21">
        <v>1.1000000000000001</v>
      </c>
      <c r="N13" s="21">
        <v>0.3</v>
      </c>
      <c r="O13" s="21">
        <v>22.8</v>
      </c>
      <c r="P13" s="21">
        <v>96</v>
      </c>
    </row>
    <row r="14" spans="1:16" x14ac:dyDescent="0.2">
      <c r="A14" s="169"/>
      <c r="B14" s="30" t="s">
        <v>23</v>
      </c>
      <c r="C14" s="23"/>
      <c r="D14" s="31">
        <f>SUM(D8:D13)</f>
        <v>520</v>
      </c>
      <c r="E14" s="33">
        <f>SUM(E8:E13)</f>
        <v>18.46</v>
      </c>
      <c r="F14" s="33">
        <f>SUM(F8:F13)</f>
        <v>11.110000000000001</v>
      </c>
      <c r="G14" s="33">
        <f>SUM(G8:G13)</f>
        <v>90.169999999999987</v>
      </c>
      <c r="H14" s="33">
        <f>SUM(H8:H13)</f>
        <v>522.79999999999995</v>
      </c>
      <c r="I14" s="70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12.75" customHeight="1" x14ac:dyDescent="0.2">
      <c r="A15" s="169"/>
      <c r="B15" s="165" t="s">
        <v>24</v>
      </c>
      <c r="C15" s="165"/>
      <c r="D15" s="165"/>
      <c r="E15" s="165"/>
      <c r="F15" s="165"/>
      <c r="G15" s="165"/>
      <c r="H15" s="165"/>
      <c r="I15" s="165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38.1" customHeight="1" x14ac:dyDescent="0.2">
      <c r="A16" s="169"/>
      <c r="B16" s="36" t="s">
        <v>103</v>
      </c>
      <c r="C16" s="73" t="s">
        <v>16</v>
      </c>
      <c r="D16" s="24">
        <v>40</v>
      </c>
      <c r="E16" s="75">
        <f t="shared" ref="E16:H16" si="1">M16/100*$D16</f>
        <v>6.8000000000000007</v>
      </c>
      <c r="F16" s="75">
        <f t="shared" si="1"/>
        <v>6</v>
      </c>
      <c r="G16" s="75">
        <f t="shared" si="1"/>
        <v>0</v>
      </c>
      <c r="H16" s="75">
        <f t="shared" si="1"/>
        <v>80</v>
      </c>
      <c r="I16" s="25">
        <v>31</v>
      </c>
      <c r="M16" s="21">
        <v>17</v>
      </c>
      <c r="N16" s="21">
        <v>15</v>
      </c>
      <c r="O16" s="21">
        <v>0</v>
      </c>
      <c r="P16" s="21">
        <v>200</v>
      </c>
    </row>
    <row r="17" spans="1:16" ht="38.25" customHeight="1" x14ac:dyDescent="0.2">
      <c r="A17" s="72"/>
      <c r="B17" s="36" t="s">
        <v>44</v>
      </c>
      <c r="C17" s="73" t="s">
        <v>16</v>
      </c>
      <c r="D17" s="24">
        <v>200</v>
      </c>
      <c r="E17" s="64">
        <f t="shared" ref="E17:H18" si="2">M17/100*$D17</f>
        <v>3</v>
      </c>
      <c r="F17" s="64">
        <f t="shared" si="2"/>
        <v>6</v>
      </c>
      <c r="G17" s="64">
        <f t="shared" si="2"/>
        <v>12</v>
      </c>
      <c r="H17" s="64">
        <f t="shared" si="2"/>
        <v>100</v>
      </c>
      <c r="I17" s="25">
        <v>103</v>
      </c>
      <c r="M17" s="21">
        <v>1.5</v>
      </c>
      <c r="N17" s="21">
        <v>3</v>
      </c>
      <c r="O17" s="21">
        <v>6</v>
      </c>
      <c r="P17" s="21">
        <v>50</v>
      </c>
    </row>
    <row r="18" spans="1:16" ht="25.5" x14ac:dyDescent="0.2">
      <c r="A18" s="72"/>
      <c r="B18" s="74" t="s">
        <v>45</v>
      </c>
      <c r="C18" s="41" t="s">
        <v>16</v>
      </c>
      <c r="D18" s="37">
        <v>40</v>
      </c>
      <c r="E18" s="75">
        <f t="shared" si="2"/>
        <v>4</v>
      </c>
      <c r="F18" s="75">
        <f t="shared" si="2"/>
        <v>3.2</v>
      </c>
      <c r="G18" s="75">
        <f t="shared" si="2"/>
        <v>6</v>
      </c>
      <c r="H18" s="75">
        <f t="shared" si="2"/>
        <v>60</v>
      </c>
      <c r="I18" s="43">
        <v>357</v>
      </c>
      <c r="M18" s="21">
        <v>10</v>
      </c>
      <c r="N18" s="21">
        <v>8</v>
      </c>
      <c r="O18" s="21">
        <v>15</v>
      </c>
      <c r="P18" s="21">
        <v>150</v>
      </c>
    </row>
    <row r="19" spans="1:16" x14ac:dyDescent="0.2">
      <c r="A19" s="72"/>
      <c r="B19" s="40" t="s">
        <v>46</v>
      </c>
      <c r="C19" s="23" t="s">
        <v>16</v>
      </c>
      <c r="D19" s="24">
        <v>120</v>
      </c>
      <c r="E19" s="75">
        <v>8.4</v>
      </c>
      <c r="F19" s="75">
        <v>1.32</v>
      </c>
      <c r="G19" s="75">
        <v>30</v>
      </c>
      <c r="H19" s="75">
        <v>144</v>
      </c>
      <c r="I19" s="43">
        <v>317</v>
      </c>
      <c r="M19" s="21"/>
      <c r="N19" s="21"/>
      <c r="O19" s="21"/>
      <c r="P19" s="21"/>
    </row>
    <row r="20" spans="1:16" ht="27.75" customHeight="1" x14ac:dyDescent="0.2">
      <c r="A20" s="171"/>
      <c r="B20" s="39" t="s">
        <v>47</v>
      </c>
      <c r="C20" s="76" t="s">
        <v>16</v>
      </c>
      <c r="D20" s="24">
        <v>180</v>
      </c>
      <c r="E20" s="64">
        <f t="shared" ref="E20:H22" si="3">M20/100*$D20</f>
        <v>0.9</v>
      </c>
      <c r="F20" s="64">
        <f t="shared" si="3"/>
        <v>0.36</v>
      </c>
      <c r="G20" s="64">
        <f t="shared" si="3"/>
        <v>25.200000000000003</v>
      </c>
      <c r="H20" s="64">
        <f t="shared" si="3"/>
        <v>108</v>
      </c>
      <c r="I20" s="25">
        <v>348</v>
      </c>
      <c r="M20" s="21">
        <v>0.5</v>
      </c>
      <c r="N20" s="21">
        <v>0.2</v>
      </c>
      <c r="O20" s="21">
        <v>14</v>
      </c>
      <c r="P20" s="21">
        <v>60</v>
      </c>
    </row>
    <row r="21" spans="1:16" x14ac:dyDescent="0.2">
      <c r="A21" s="171"/>
      <c r="B21" s="44" t="s">
        <v>29</v>
      </c>
      <c r="C21" s="23" t="s">
        <v>16</v>
      </c>
      <c r="D21" s="24">
        <v>30</v>
      </c>
      <c r="E21" s="64">
        <f t="shared" si="3"/>
        <v>1.9500000000000002</v>
      </c>
      <c r="F21" s="64">
        <f t="shared" si="3"/>
        <v>0.36</v>
      </c>
      <c r="G21" s="64">
        <f t="shared" si="3"/>
        <v>12</v>
      </c>
      <c r="H21" s="64">
        <f t="shared" si="3"/>
        <v>64.2</v>
      </c>
      <c r="I21" s="77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171"/>
      <c r="B22" s="44" t="s">
        <v>30</v>
      </c>
      <c r="C22" s="41" t="s">
        <v>16</v>
      </c>
      <c r="D22" s="24">
        <v>20</v>
      </c>
      <c r="E22" s="64">
        <f t="shared" si="3"/>
        <v>1.4000000000000001</v>
      </c>
      <c r="F22" s="64">
        <f t="shared" si="3"/>
        <v>0.54</v>
      </c>
      <c r="G22" s="64">
        <f t="shared" si="3"/>
        <v>10.18</v>
      </c>
      <c r="H22" s="64">
        <f t="shared" si="3"/>
        <v>53.2</v>
      </c>
      <c r="I22" s="78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171"/>
      <c r="B23" s="46" t="s">
        <v>31</v>
      </c>
      <c r="C23" s="23" t="s">
        <v>16</v>
      </c>
      <c r="D23" s="10">
        <f>SUM(D16:D22)</f>
        <v>630</v>
      </c>
      <c r="E23" s="56">
        <f>SUM(E16:E22)</f>
        <v>26.45</v>
      </c>
      <c r="F23" s="56">
        <f>SUM(F16:F22)</f>
        <v>17.779999999999998</v>
      </c>
      <c r="G23" s="56">
        <f>SUM(G16:G22)</f>
        <v>95.38</v>
      </c>
      <c r="H23" s="56">
        <f>SUM(H16:H22)</f>
        <v>609.40000000000009</v>
      </c>
      <c r="I23" s="25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79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ht="14.25" customHeight="1" x14ac:dyDescent="0.2">
      <c r="A25" s="79"/>
      <c r="B25" s="80" t="s">
        <v>48</v>
      </c>
      <c r="C25" s="73" t="s">
        <v>16</v>
      </c>
      <c r="D25" s="24">
        <v>180</v>
      </c>
      <c r="E25" s="64">
        <f t="shared" ref="E25:H26" si="4">M25/100*$D25</f>
        <v>0</v>
      </c>
      <c r="F25" s="64">
        <f t="shared" si="4"/>
        <v>0</v>
      </c>
      <c r="G25" s="64">
        <f t="shared" si="4"/>
        <v>14.4</v>
      </c>
      <c r="H25" s="64">
        <f t="shared" si="4"/>
        <v>57.6</v>
      </c>
      <c r="I25" s="28">
        <v>173</v>
      </c>
      <c r="M25" s="21">
        <v>0</v>
      </c>
      <c r="N25" s="21">
        <v>0</v>
      </c>
      <c r="O25" s="21">
        <v>8</v>
      </c>
      <c r="P25" s="21">
        <v>32</v>
      </c>
    </row>
    <row r="26" spans="1:16" x14ac:dyDescent="0.2">
      <c r="A26" s="79"/>
      <c r="B26" s="80" t="s">
        <v>49</v>
      </c>
      <c r="C26" s="76" t="s">
        <v>16</v>
      </c>
      <c r="D26" s="66">
        <v>40</v>
      </c>
      <c r="E26" s="64">
        <f t="shared" si="4"/>
        <v>2</v>
      </c>
      <c r="F26" s="64">
        <f t="shared" si="4"/>
        <v>4</v>
      </c>
      <c r="G26" s="64">
        <f t="shared" si="4"/>
        <v>24</v>
      </c>
      <c r="H26" s="64">
        <f t="shared" si="4"/>
        <v>140</v>
      </c>
      <c r="I26" s="25"/>
      <c r="M26" s="21">
        <v>5</v>
      </c>
      <c r="N26" s="21">
        <v>10</v>
      </c>
      <c r="O26" s="21">
        <v>60</v>
      </c>
      <c r="P26" s="21">
        <v>350</v>
      </c>
    </row>
    <row r="27" spans="1:16" x14ac:dyDescent="0.2">
      <c r="A27" s="79"/>
      <c r="B27" s="81" t="s">
        <v>35</v>
      </c>
      <c r="C27" s="10" t="s">
        <v>16</v>
      </c>
      <c r="D27" s="82">
        <f>SUM(D25:D26)</f>
        <v>220</v>
      </c>
      <c r="E27" s="83">
        <f>SUM(E25:E26)</f>
        <v>2</v>
      </c>
      <c r="F27" s="83">
        <f>SUM(F25:F26)</f>
        <v>4</v>
      </c>
      <c r="G27" s="83">
        <f>SUM(G25:G26)</f>
        <v>38.4</v>
      </c>
      <c r="H27" s="83">
        <f>SUM(H25:H26)</f>
        <v>197.6</v>
      </c>
      <c r="I27" s="25"/>
      <c r="M27" s="21" t="s">
        <v>21</v>
      </c>
      <c r="N27" s="21" t="s">
        <v>21</v>
      </c>
      <c r="O27" s="21" t="s">
        <v>21</v>
      </c>
      <c r="P27" s="21" t="s">
        <v>21</v>
      </c>
    </row>
    <row r="28" spans="1:16" x14ac:dyDescent="0.2">
      <c r="A28" s="67"/>
      <c r="B28" s="84" t="s">
        <v>36</v>
      </c>
      <c r="C28" s="81"/>
      <c r="D28" s="85">
        <f>SUM(D14,D23,D27)</f>
        <v>1370</v>
      </c>
      <c r="E28" s="56">
        <f>SUM(E14,E23,E27)</f>
        <v>46.91</v>
      </c>
      <c r="F28" s="56">
        <f>SUM(F14,F23,F27)</f>
        <v>32.89</v>
      </c>
      <c r="G28" s="56">
        <f>SUM(G14,G23,G27)</f>
        <v>223.95</v>
      </c>
      <c r="H28" s="56">
        <f>SUM(H14,H23,H27)</f>
        <v>1329.8</v>
      </c>
      <c r="I28" s="86"/>
      <c r="M28" s="21" t="s">
        <v>21</v>
      </c>
      <c r="N28" s="21" t="s">
        <v>21</v>
      </c>
      <c r="O28" s="21" t="s">
        <v>21</v>
      </c>
      <c r="P28" s="21" t="s">
        <v>21</v>
      </c>
    </row>
  </sheetData>
  <mergeCells count="14">
    <mergeCell ref="B24:I24"/>
    <mergeCell ref="B7:H7"/>
    <mergeCell ref="A10:A16"/>
    <mergeCell ref="B12:I12"/>
    <mergeCell ref="B15:I15"/>
    <mergeCell ref="A20:A23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16" zoomScaleNormal="100" workbookViewId="0">
      <selection activeCell="B23" sqref="B23:I23"/>
    </sheetView>
  </sheetViews>
  <sheetFormatPr defaultColWidth="8.5703125" defaultRowHeight="12.75" x14ac:dyDescent="0.2"/>
  <cols>
    <col min="2" max="2" width="19" style="1" customWidth="1"/>
    <col min="3" max="3" width="4.5703125" style="1" customWidth="1"/>
    <col min="9" max="9" width="10.710937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87" t="s">
        <v>50</v>
      </c>
      <c r="B7" s="13" t="s">
        <v>10</v>
      </c>
      <c r="C7" s="13"/>
      <c r="D7" s="88"/>
      <c r="E7" s="88"/>
      <c r="F7" s="88"/>
      <c r="G7" s="88"/>
      <c r="H7" s="88"/>
      <c r="I7" s="13"/>
    </row>
    <row r="8" spans="1:16" ht="25.5" customHeight="1" x14ac:dyDescent="0.2">
      <c r="A8" s="89"/>
      <c r="B8" s="90" t="s">
        <v>51</v>
      </c>
      <c r="C8" s="91" t="s">
        <v>16</v>
      </c>
      <c r="D8" s="92">
        <v>200</v>
      </c>
      <c r="E8" s="75">
        <f t="shared" ref="E8:H10" si="0">M8/100*$D8</f>
        <v>6</v>
      </c>
      <c r="F8" s="75">
        <f t="shared" si="0"/>
        <v>4</v>
      </c>
      <c r="G8" s="75">
        <f t="shared" si="0"/>
        <v>36</v>
      </c>
      <c r="H8" s="75">
        <f t="shared" si="0"/>
        <v>200</v>
      </c>
      <c r="I8" s="93">
        <v>30</v>
      </c>
      <c r="M8" s="21">
        <v>3</v>
      </c>
      <c r="N8" s="21">
        <v>2</v>
      </c>
      <c r="O8" s="21">
        <v>18</v>
      </c>
      <c r="P8" s="21">
        <v>100</v>
      </c>
    </row>
    <row r="9" spans="1:16" ht="12.75" customHeight="1" x14ac:dyDescent="0.2">
      <c r="A9" s="94"/>
      <c r="B9" s="44" t="s">
        <v>52</v>
      </c>
      <c r="C9" s="23" t="s">
        <v>16</v>
      </c>
      <c r="D9" s="24">
        <v>180</v>
      </c>
      <c r="E9" s="64">
        <f t="shared" si="0"/>
        <v>5.76</v>
      </c>
      <c r="F9" s="64">
        <f t="shared" si="0"/>
        <v>5.3999999999999995</v>
      </c>
      <c r="G9" s="64">
        <f t="shared" si="0"/>
        <v>17.100000000000001</v>
      </c>
      <c r="H9" s="64">
        <f t="shared" si="0"/>
        <v>125.99999999999999</v>
      </c>
      <c r="I9" s="95">
        <v>173</v>
      </c>
      <c r="M9" s="21">
        <v>3.2</v>
      </c>
      <c r="N9" s="21">
        <v>3</v>
      </c>
      <c r="O9" s="21">
        <v>9.5</v>
      </c>
      <c r="P9" s="21">
        <v>70</v>
      </c>
    </row>
    <row r="10" spans="1:16" ht="12" customHeight="1" x14ac:dyDescent="0.2">
      <c r="A10" s="172"/>
      <c r="B10" s="22" t="s">
        <v>30</v>
      </c>
      <c r="C10" s="17" t="s">
        <v>16</v>
      </c>
      <c r="D10" s="66">
        <v>30</v>
      </c>
      <c r="E10" s="75">
        <f t="shared" si="0"/>
        <v>2.1</v>
      </c>
      <c r="F10" s="75">
        <f t="shared" si="0"/>
        <v>0.81</v>
      </c>
      <c r="G10" s="75">
        <f t="shared" si="0"/>
        <v>15.27</v>
      </c>
      <c r="H10" s="75">
        <f t="shared" si="0"/>
        <v>79.800000000000011</v>
      </c>
      <c r="I10" s="27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2" customHeight="1" x14ac:dyDescent="0.2">
      <c r="A11" s="172"/>
      <c r="B11" s="16" t="s">
        <v>53</v>
      </c>
      <c r="C11" s="23" t="s">
        <v>16</v>
      </c>
      <c r="D11" s="24">
        <v>10</v>
      </c>
      <c r="E11" s="64">
        <v>0.05</v>
      </c>
      <c r="F11" s="64">
        <v>8.25</v>
      </c>
      <c r="G11" s="64">
        <v>0.1</v>
      </c>
      <c r="H11" s="64">
        <v>74.5</v>
      </c>
      <c r="I11" s="25">
        <v>79</v>
      </c>
      <c r="M11" s="21"/>
      <c r="N11" s="21"/>
      <c r="O11" s="21"/>
      <c r="P11" s="21"/>
    </row>
    <row r="12" spans="1:16" ht="12.75" customHeight="1" x14ac:dyDescent="0.2">
      <c r="A12" s="172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25.5" x14ac:dyDescent="0.2">
      <c r="A13" s="172"/>
      <c r="B13" s="22" t="s">
        <v>54</v>
      </c>
      <c r="C13" s="23" t="s">
        <v>16</v>
      </c>
      <c r="D13" s="37">
        <v>180</v>
      </c>
      <c r="E13" s="75">
        <f>M13/100*$D13</f>
        <v>0.9</v>
      </c>
      <c r="F13" s="75">
        <f>N13/100*$D13</f>
        <v>0.54</v>
      </c>
      <c r="G13" s="75">
        <f>O13/100*$D13</f>
        <v>27</v>
      </c>
      <c r="H13" s="75">
        <f>P13/100*$D13</f>
        <v>108</v>
      </c>
      <c r="I13" s="38">
        <v>342</v>
      </c>
      <c r="M13" s="21">
        <v>0.5</v>
      </c>
      <c r="N13" s="21">
        <v>0.3</v>
      </c>
      <c r="O13" s="21">
        <v>15</v>
      </c>
      <c r="P13" s="21">
        <v>60</v>
      </c>
    </row>
    <row r="14" spans="1:16" x14ac:dyDescent="0.2">
      <c r="A14" s="172"/>
      <c r="B14" s="30" t="s">
        <v>23</v>
      </c>
      <c r="C14" s="23" t="s">
        <v>16</v>
      </c>
      <c r="D14" s="85">
        <f>SUM(D8:D13)</f>
        <v>600</v>
      </c>
      <c r="E14" s="56">
        <f>SUM(E8:E13)</f>
        <v>14.81</v>
      </c>
      <c r="F14" s="56">
        <f>SUM(F8:F13)</f>
        <v>19</v>
      </c>
      <c r="G14" s="56">
        <f>SUM(G8:G13)</f>
        <v>95.47</v>
      </c>
      <c r="H14" s="56">
        <f>SUM(H8:H13)</f>
        <v>588.29999999999995</v>
      </c>
      <c r="I14" s="96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x14ac:dyDescent="0.2">
      <c r="A15" s="172"/>
      <c r="B15" s="162" t="s">
        <v>24</v>
      </c>
      <c r="C15" s="162"/>
      <c r="D15" s="162"/>
      <c r="E15" s="162"/>
      <c r="F15" s="162"/>
      <c r="G15" s="162"/>
      <c r="H15" s="162"/>
      <c r="I15" s="162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25.5" x14ac:dyDescent="0.2">
      <c r="A16" s="97"/>
      <c r="B16" s="36" t="s">
        <v>43</v>
      </c>
      <c r="C16" s="71" t="s">
        <v>16</v>
      </c>
      <c r="D16" s="37">
        <v>40</v>
      </c>
      <c r="E16" s="64">
        <f t="shared" ref="E16:H16" si="1">M16/100*$D16</f>
        <v>0.52</v>
      </c>
      <c r="F16" s="64">
        <f t="shared" si="1"/>
        <v>0.08</v>
      </c>
      <c r="G16" s="64">
        <f t="shared" si="1"/>
        <v>2</v>
      </c>
      <c r="H16" s="64">
        <f t="shared" si="1"/>
        <v>11.200000000000001</v>
      </c>
      <c r="I16" s="43">
        <v>24</v>
      </c>
      <c r="M16" s="21">
        <v>1.3</v>
      </c>
      <c r="N16" s="21">
        <v>0.2</v>
      </c>
      <c r="O16" s="21">
        <v>5</v>
      </c>
      <c r="P16" s="21">
        <v>28</v>
      </c>
    </row>
    <row r="17" spans="1:16" ht="30" customHeight="1" x14ac:dyDescent="0.2">
      <c r="A17" s="35"/>
      <c r="B17" s="36" t="s">
        <v>56</v>
      </c>
      <c r="C17" s="73" t="s">
        <v>16</v>
      </c>
      <c r="D17" s="100">
        <v>200</v>
      </c>
      <c r="E17" s="75">
        <f t="shared" ref="E17:H21" si="2">M17/100*$D17</f>
        <v>5</v>
      </c>
      <c r="F17" s="75">
        <f t="shared" si="2"/>
        <v>6</v>
      </c>
      <c r="G17" s="75">
        <f t="shared" si="2"/>
        <v>20</v>
      </c>
      <c r="H17" s="75">
        <f t="shared" si="2"/>
        <v>160</v>
      </c>
      <c r="I17" s="101">
        <v>102</v>
      </c>
      <c r="M17" s="21">
        <v>2.5</v>
      </c>
      <c r="N17" s="21">
        <v>3</v>
      </c>
      <c r="O17" s="21">
        <v>10</v>
      </c>
      <c r="P17" s="21">
        <v>80</v>
      </c>
    </row>
    <row r="18" spans="1:16" ht="38.25" x14ac:dyDescent="0.2">
      <c r="A18" s="167"/>
      <c r="B18" s="102" t="s">
        <v>57</v>
      </c>
      <c r="C18" s="24" t="s">
        <v>16</v>
      </c>
      <c r="D18" s="57">
        <v>120</v>
      </c>
      <c r="E18" s="64">
        <f t="shared" si="2"/>
        <v>21.599999999999998</v>
      </c>
      <c r="F18" s="64">
        <f t="shared" si="2"/>
        <v>9.6</v>
      </c>
      <c r="G18" s="64">
        <f t="shared" si="2"/>
        <v>2.4</v>
      </c>
      <c r="H18" s="64">
        <f t="shared" si="2"/>
        <v>180</v>
      </c>
      <c r="I18" s="43">
        <v>163</v>
      </c>
      <c r="M18" s="21">
        <v>18</v>
      </c>
      <c r="N18" s="21">
        <v>8</v>
      </c>
      <c r="O18" s="21">
        <v>2</v>
      </c>
      <c r="P18" s="21">
        <v>150</v>
      </c>
    </row>
    <row r="19" spans="1:16" ht="25.5" x14ac:dyDescent="0.2">
      <c r="A19" s="167"/>
      <c r="B19" s="39" t="s">
        <v>58</v>
      </c>
      <c r="C19" s="23" t="s">
        <v>16</v>
      </c>
      <c r="D19" s="24">
        <v>180</v>
      </c>
      <c r="E19" s="75">
        <f t="shared" si="2"/>
        <v>0.9</v>
      </c>
      <c r="F19" s="75">
        <f t="shared" si="2"/>
        <v>0.36</v>
      </c>
      <c r="G19" s="75">
        <f t="shared" si="2"/>
        <v>25.200000000000003</v>
      </c>
      <c r="H19" s="75">
        <f t="shared" si="2"/>
        <v>108</v>
      </c>
      <c r="I19" s="25">
        <v>348</v>
      </c>
      <c r="M19" s="21">
        <v>0.5</v>
      </c>
      <c r="N19" s="21">
        <v>0.2</v>
      </c>
      <c r="O19" s="21">
        <v>14</v>
      </c>
      <c r="P19" s="21">
        <v>60</v>
      </c>
    </row>
    <row r="20" spans="1:16" ht="25.5" x14ac:dyDescent="0.2">
      <c r="A20" s="167"/>
      <c r="B20" s="39" t="s">
        <v>29</v>
      </c>
      <c r="C20" s="41" t="s">
        <v>16</v>
      </c>
      <c r="D20" s="24">
        <v>30</v>
      </c>
      <c r="E20" s="75">
        <f t="shared" si="2"/>
        <v>1.9500000000000002</v>
      </c>
      <c r="F20" s="75">
        <f t="shared" si="2"/>
        <v>0.36</v>
      </c>
      <c r="G20" s="75">
        <f t="shared" si="2"/>
        <v>12</v>
      </c>
      <c r="H20" s="75">
        <f t="shared" si="2"/>
        <v>64.2</v>
      </c>
      <c r="I20" s="77">
        <v>110</v>
      </c>
      <c r="M20" s="21">
        <v>6.5</v>
      </c>
      <c r="N20" s="21">
        <v>1.2</v>
      </c>
      <c r="O20" s="21">
        <v>40</v>
      </c>
      <c r="P20" s="21">
        <v>214</v>
      </c>
    </row>
    <row r="21" spans="1:16" x14ac:dyDescent="0.2">
      <c r="A21" s="167"/>
      <c r="B21" s="44" t="s">
        <v>30</v>
      </c>
      <c r="C21" s="23" t="s">
        <v>16</v>
      </c>
      <c r="D21" s="24">
        <v>20</v>
      </c>
      <c r="E21" s="75">
        <f t="shared" si="2"/>
        <v>1.4000000000000001</v>
      </c>
      <c r="F21" s="75">
        <f t="shared" si="2"/>
        <v>0.54</v>
      </c>
      <c r="G21" s="75">
        <f t="shared" si="2"/>
        <v>10.18</v>
      </c>
      <c r="H21" s="75">
        <f t="shared" si="2"/>
        <v>53.2</v>
      </c>
      <c r="I21" s="78">
        <v>111</v>
      </c>
      <c r="M21" s="21">
        <v>7</v>
      </c>
      <c r="N21" s="21">
        <v>2.7</v>
      </c>
      <c r="O21" s="21">
        <v>50.9</v>
      </c>
      <c r="P21" s="21">
        <v>266</v>
      </c>
    </row>
    <row r="22" spans="1:16" x14ac:dyDescent="0.2">
      <c r="A22" s="167"/>
      <c r="B22" s="46" t="s">
        <v>31</v>
      </c>
      <c r="C22" s="23"/>
      <c r="D22" s="10">
        <f>SUM(D16:D21)</f>
        <v>590</v>
      </c>
      <c r="E22" s="56">
        <f>SUM(E16:E21)</f>
        <v>31.369999999999994</v>
      </c>
      <c r="F22" s="56">
        <f>SUM(F16:F21)</f>
        <v>16.939999999999998</v>
      </c>
      <c r="G22" s="56">
        <f>SUM(G16:G21)</f>
        <v>71.78</v>
      </c>
      <c r="H22" s="56">
        <f>SUM(H16:H21)</f>
        <v>576.6</v>
      </c>
      <c r="I22" s="103"/>
      <c r="M22" s="21" t="s">
        <v>21</v>
      </c>
      <c r="N22" s="21" t="s">
        <v>21</v>
      </c>
      <c r="O22" s="21" t="s">
        <v>21</v>
      </c>
      <c r="P22" s="21" t="s">
        <v>21</v>
      </c>
    </row>
    <row r="23" spans="1:16" x14ac:dyDescent="0.2">
      <c r="A23" s="35"/>
      <c r="B23" s="168" t="s">
        <v>32</v>
      </c>
      <c r="C23" s="168"/>
      <c r="D23" s="168"/>
      <c r="E23" s="168"/>
      <c r="F23" s="168"/>
      <c r="G23" s="168"/>
      <c r="H23" s="168"/>
      <c r="I23" s="168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35"/>
      <c r="B24" s="80" t="s">
        <v>59</v>
      </c>
      <c r="C24" s="76" t="s">
        <v>16</v>
      </c>
      <c r="D24" s="104">
        <v>180</v>
      </c>
      <c r="E24" s="64">
        <f>M24/100*$D24</f>
        <v>0</v>
      </c>
      <c r="F24" s="64">
        <f>N24/100*$D24</f>
        <v>0</v>
      </c>
      <c r="G24" s="64">
        <f>O24/100*$D24</f>
        <v>14.4</v>
      </c>
      <c r="H24" s="64">
        <f>P24/100*$D24</f>
        <v>54</v>
      </c>
      <c r="I24" s="25">
        <v>380</v>
      </c>
      <c r="M24" s="21">
        <v>0</v>
      </c>
      <c r="N24" s="21">
        <v>0</v>
      </c>
      <c r="O24" s="21">
        <v>8</v>
      </c>
      <c r="P24" s="21">
        <v>30</v>
      </c>
    </row>
    <row r="25" spans="1:16" ht="25.5" x14ac:dyDescent="0.2">
      <c r="A25" s="35"/>
      <c r="B25" s="105" t="s">
        <v>60</v>
      </c>
      <c r="C25" s="76" t="s">
        <v>16</v>
      </c>
      <c r="D25" s="104" t="s">
        <v>61</v>
      </c>
      <c r="E25" s="75">
        <f>(VALUE(LEFT($D25, SEARCH("/", $D25) - 1)) + VALUE(RIGHT($D25,LENB($D25)-SEARCH("/", $D25))))/100*M25</f>
        <v>6.3</v>
      </c>
      <c r="F25" s="75">
        <f>(VALUE(LEFT($D25, SEARCH("/", $D25) - 1)) + VALUE(RIGHT($D25,LENB($D25)-SEARCH("/", $D25))))/100*N25</f>
        <v>9</v>
      </c>
      <c r="G25" s="75">
        <f>(VALUE(LEFT($D25, SEARCH("/", $D25) - 1)) + VALUE(RIGHT($D25,LENB($D25)-SEARCH("/", $D25))))/100*O25</f>
        <v>54</v>
      </c>
      <c r="H25" s="75">
        <f>(VALUE(LEFT($D25, SEARCH("/", $D25) - 1)) + VALUE(RIGHT($D25,LENB($D25)-SEARCH("/", $D25))))/100*P25</f>
        <v>315</v>
      </c>
      <c r="I25" s="25">
        <v>274</v>
      </c>
      <c r="M25" s="21">
        <v>7</v>
      </c>
      <c r="N25" s="21">
        <v>10</v>
      </c>
      <c r="O25" s="21">
        <v>60</v>
      </c>
      <c r="P25" s="21">
        <v>350</v>
      </c>
    </row>
    <row r="26" spans="1:16" x14ac:dyDescent="0.2">
      <c r="A26" s="35"/>
      <c r="B26" s="81" t="s">
        <v>35</v>
      </c>
      <c r="C26" s="10" t="s">
        <v>16</v>
      </c>
      <c r="D26" s="82">
        <f>SUM(D24:D25)</f>
        <v>180</v>
      </c>
      <c r="E26" s="83">
        <f>SUM(E24:E25)</f>
        <v>6.3</v>
      </c>
      <c r="F26" s="83">
        <f>SUM(F24:F25)</f>
        <v>9</v>
      </c>
      <c r="G26" s="83">
        <f>SUM(G24:G25)</f>
        <v>68.400000000000006</v>
      </c>
      <c r="H26" s="83">
        <f>SUM(H24:H25)</f>
        <v>369</v>
      </c>
      <c r="I26" s="103"/>
      <c r="M26" s="21" t="s">
        <v>21</v>
      </c>
      <c r="N26" s="21" t="s">
        <v>21</v>
      </c>
      <c r="O26" s="21" t="s">
        <v>21</v>
      </c>
      <c r="P26" s="21" t="s">
        <v>21</v>
      </c>
    </row>
    <row r="27" spans="1:16" x14ac:dyDescent="0.2">
      <c r="A27" s="92"/>
      <c r="B27" s="84" t="s">
        <v>36</v>
      </c>
      <c r="C27" s="10"/>
      <c r="D27" s="85">
        <f>SUM(D14,D22,D26)</f>
        <v>1370</v>
      </c>
      <c r="E27" s="56">
        <f>SUM(E14,E22,E26)</f>
        <v>52.47999999999999</v>
      </c>
      <c r="F27" s="56">
        <f>SUM(F14,F22,F26)</f>
        <v>44.94</v>
      </c>
      <c r="G27" s="56">
        <f>SUM(G14,G22,G26)</f>
        <v>235.65</v>
      </c>
      <c r="H27" s="56">
        <f>SUM(H14,H22,H26)</f>
        <v>1533.9</v>
      </c>
      <c r="I27" s="106"/>
      <c r="M27" s="21" t="s">
        <v>21</v>
      </c>
      <c r="N27" s="21" t="s">
        <v>21</v>
      </c>
      <c r="O27" s="21" t="s">
        <v>21</v>
      </c>
      <c r="P27" s="21" t="s">
        <v>21</v>
      </c>
    </row>
  </sheetData>
  <mergeCells count="13">
    <mergeCell ref="A10:A15"/>
    <mergeCell ref="B12:I12"/>
    <mergeCell ref="B15:I15"/>
    <mergeCell ref="A18:A22"/>
    <mergeCell ref="B23:I23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8" zoomScaleNormal="100" workbookViewId="0">
      <selection activeCell="E16" sqref="E16"/>
    </sheetView>
  </sheetViews>
  <sheetFormatPr defaultColWidth="8.5703125" defaultRowHeight="12.75" x14ac:dyDescent="0.2"/>
  <cols>
    <col min="1" max="1" width="6.5703125" style="1" customWidth="1"/>
    <col min="2" max="2" width="20.85546875" style="1" customWidth="1"/>
    <col min="3" max="3" width="5.57031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07" t="s">
        <v>62</v>
      </c>
      <c r="B7" s="13" t="s">
        <v>10</v>
      </c>
      <c r="C7" s="13"/>
      <c r="D7" s="88"/>
      <c r="E7" s="88"/>
      <c r="F7" s="88"/>
      <c r="G7" s="88"/>
      <c r="H7" s="88"/>
      <c r="I7" s="50"/>
    </row>
    <row r="8" spans="1:16" ht="27.6" customHeight="1" x14ac:dyDescent="0.2">
      <c r="A8" s="169"/>
      <c r="B8" s="108" t="s">
        <v>63</v>
      </c>
      <c r="C8" s="23" t="s">
        <v>16</v>
      </c>
      <c r="D8" s="37">
        <v>200</v>
      </c>
      <c r="E8" s="64">
        <f t="shared" ref="E8:H11" si="0">M8/100*$D8</f>
        <v>7.0000000000000009</v>
      </c>
      <c r="F8" s="64">
        <f t="shared" si="0"/>
        <v>8</v>
      </c>
      <c r="G8" s="64">
        <f t="shared" si="0"/>
        <v>30</v>
      </c>
      <c r="H8" s="64">
        <f t="shared" si="0"/>
        <v>200</v>
      </c>
      <c r="I8" s="24">
        <v>173</v>
      </c>
      <c r="M8" s="21">
        <v>3.5</v>
      </c>
      <c r="N8" s="21">
        <v>4</v>
      </c>
      <c r="O8" s="21">
        <v>15</v>
      </c>
      <c r="P8" s="21">
        <v>100</v>
      </c>
    </row>
    <row r="9" spans="1:16" ht="28.5" customHeight="1" x14ac:dyDescent="0.2">
      <c r="A9" s="169"/>
      <c r="B9" s="26" t="s">
        <v>18</v>
      </c>
      <c r="C9" s="23" t="s">
        <v>16</v>
      </c>
      <c r="D9" s="24">
        <v>180</v>
      </c>
      <c r="E9" s="19">
        <f t="shared" si="0"/>
        <v>0</v>
      </c>
      <c r="F9" s="19">
        <f t="shared" si="0"/>
        <v>0</v>
      </c>
      <c r="G9" s="19">
        <f t="shared" si="0"/>
        <v>14.4</v>
      </c>
      <c r="H9" s="19">
        <f t="shared" si="0"/>
        <v>54</v>
      </c>
      <c r="I9" s="27">
        <v>379</v>
      </c>
      <c r="M9" s="21">
        <v>0</v>
      </c>
      <c r="N9" s="21">
        <v>0</v>
      </c>
      <c r="O9" s="21">
        <v>8</v>
      </c>
      <c r="P9" s="21">
        <v>30</v>
      </c>
    </row>
    <row r="10" spans="1:16" x14ac:dyDescent="0.2">
      <c r="A10" s="169"/>
      <c r="B10" s="22" t="s">
        <v>30</v>
      </c>
      <c r="C10" s="23" t="s">
        <v>16</v>
      </c>
      <c r="D10" s="24">
        <v>20</v>
      </c>
      <c r="E10" s="64">
        <f t="shared" si="0"/>
        <v>1.4000000000000001</v>
      </c>
      <c r="F10" s="64">
        <f t="shared" si="0"/>
        <v>0.54</v>
      </c>
      <c r="G10" s="64">
        <f t="shared" si="0"/>
        <v>10.18</v>
      </c>
      <c r="H10" s="64">
        <f t="shared" si="0"/>
        <v>53.2</v>
      </c>
      <c r="I10" s="70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8" customHeight="1" x14ac:dyDescent="0.2">
      <c r="A11" s="169"/>
      <c r="B11" s="65" t="s">
        <v>41</v>
      </c>
      <c r="C11" s="17" t="s">
        <v>16</v>
      </c>
      <c r="D11" s="66">
        <v>10</v>
      </c>
      <c r="E11" s="64">
        <f t="shared" si="0"/>
        <v>2.5</v>
      </c>
      <c r="F11" s="64">
        <f t="shared" si="0"/>
        <v>3</v>
      </c>
      <c r="G11" s="64">
        <f t="shared" si="0"/>
        <v>0</v>
      </c>
      <c r="H11" s="64">
        <f t="shared" si="0"/>
        <v>37</v>
      </c>
      <c r="I11" s="27">
        <v>379</v>
      </c>
      <c r="M11" s="21">
        <v>25</v>
      </c>
      <c r="N11" s="21">
        <v>30</v>
      </c>
      <c r="O11" s="21">
        <v>0</v>
      </c>
      <c r="P11" s="21">
        <v>370</v>
      </c>
    </row>
    <row r="12" spans="1:16" ht="12.75" customHeight="1" x14ac:dyDescent="0.2">
      <c r="A12" s="169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x14ac:dyDescent="0.2">
      <c r="A13" s="169"/>
      <c r="B13" s="98" t="s">
        <v>64</v>
      </c>
      <c r="C13" s="109" t="s">
        <v>16</v>
      </c>
      <c r="D13" s="66">
        <v>100</v>
      </c>
      <c r="E13" s="64">
        <f>M13/100*$D13</f>
        <v>0.4</v>
      </c>
      <c r="F13" s="64">
        <f>N13/100*$D13</f>
        <v>0.3</v>
      </c>
      <c r="G13" s="64">
        <f>O13/100*$D13</f>
        <v>10.9</v>
      </c>
      <c r="H13" s="64">
        <f>P13/100*$D13</f>
        <v>42</v>
      </c>
      <c r="I13" s="110">
        <v>250</v>
      </c>
      <c r="M13" s="21">
        <v>0.4</v>
      </c>
      <c r="N13" s="21">
        <v>0.3</v>
      </c>
      <c r="O13" s="21">
        <v>10.9</v>
      </c>
      <c r="P13" s="21">
        <v>42</v>
      </c>
    </row>
    <row r="14" spans="1:16" x14ac:dyDescent="0.2">
      <c r="A14" s="72"/>
      <c r="B14" s="30" t="s">
        <v>23</v>
      </c>
      <c r="C14" s="109" t="s">
        <v>16</v>
      </c>
      <c r="D14" s="109">
        <f>SUM(D8:D13)</f>
        <v>510</v>
      </c>
      <c r="E14" s="109">
        <f>SUM(E8:E13)</f>
        <v>11.3</v>
      </c>
      <c r="F14" s="109">
        <f>SUM(F8:F13)</f>
        <v>11.84</v>
      </c>
      <c r="G14" s="109">
        <f>SUM(G8:G13)</f>
        <v>65.48</v>
      </c>
      <c r="H14" s="109">
        <f>SUM(H8:H13)</f>
        <v>386.2</v>
      </c>
      <c r="I14" s="43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12.75" customHeight="1" x14ac:dyDescent="0.2">
      <c r="A15" s="72"/>
      <c r="B15" s="165" t="s">
        <v>24</v>
      </c>
      <c r="C15" s="165"/>
      <c r="D15" s="165"/>
      <c r="E15" s="165"/>
      <c r="F15" s="165"/>
      <c r="G15" s="165"/>
      <c r="H15" s="165"/>
      <c r="I15" s="165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x14ac:dyDescent="0.2">
      <c r="A16" s="72"/>
      <c r="B16" s="44" t="s">
        <v>65</v>
      </c>
      <c r="C16" s="73" t="s">
        <v>55</v>
      </c>
      <c r="D16" s="23">
        <v>40</v>
      </c>
      <c r="E16" s="64">
        <f t="shared" ref="E16:H21" si="1">M16/100*$D16</f>
        <v>0.48</v>
      </c>
      <c r="F16" s="64">
        <f t="shared" si="1"/>
        <v>2.4</v>
      </c>
      <c r="G16" s="64">
        <f t="shared" si="1"/>
        <v>4.4000000000000004</v>
      </c>
      <c r="H16" s="64">
        <f t="shared" si="1"/>
        <v>36</v>
      </c>
      <c r="I16" s="45">
        <v>47</v>
      </c>
      <c r="M16" s="21">
        <v>1.2</v>
      </c>
      <c r="N16" s="21">
        <v>6</v>
      </c>
      <c r="O16" s="21">
        <v>11</v>
      </c>
      <c r="P16" s="21">
        <v>90</v>
      </c>
    </row>
    <row r="17" spans="1:16" ht="25.5" x14ac:dyDescent="0.2">
      <c r="A17" s="173"/>
      <c r="B17" s="36" t="s">
        <v>66</v>
      </c>
      <c r="C17" s="17" t="s">
        <v>16</v>
      </c>
      <c r="D17" s="37">
        <v>200</v>
      </c>
      <c r="E17" s="64">
        <f t="shared" si="1"/>
        <v>5</v>
      </c>
      <c r="F17" s="64">
        <f t="shared" si="1"/>
        <v>3</v>
      </c>
      <c r="G17" s="64">
        <f t="shared" si="1"/>
        <v>12</v>
      </c>
      <c r="H17" s="64">
        <f t="shared" si="1"/>
        <v>100</v>
      </c>
      <c r="I17" s="43">
        <v>95</v>
      </c>
      <c r="M17" s="21">
        <v>2.5</v>
      </c>
      <c r="N17" s="21">
        <v>1.5</v>
      </c>
      <c r="O17" s="21">
        <v>6</v>
      </c>
      <c r="P17" s="21">
        <v>50</v>
      </c>
    </row>
    <row r="18" spans="1:16" x14ac:dyDescent="0.2">
      <c r="A18" s="173"/>
      <c r="B18" s="111" t="s">
        <v>67</v>
      </c>
      <c r="C18" s="24" t="s">
        <v>16</v>
      </c>
      <c r="D18" s="24">
        <v>120</v>
      </c>
      <c r="E18" s="64">
        <f t="shared" si="1"/>
        <v>12</v>
      </c>
      <c r="F18" s="64">
        <f t="shared" si="1"/>
        <v>6</v>
      </c>
      <c r="G18" s="64">
        <f t="shared" si="1"/>
        <v>24</v>
      </c>
      <c r="H18" s="64">
        <f t="shared" si="1"/>
        <v>204</v>
      </c>
      <c r="I18" s="25">
        <v>416</v>
      </c>
      <c r="M18" s="21">
        <v>10</v>
      </c>
      <c r="N18" s="21">
        <v>5</v>
      </c>
      <c r="O18" s="21">
        <v>20</v>
      </c>
      <c r="P18" s="21">
        <v>170</v>
      </c>
    </row>
    <row r="19" spans="1:16" ht="25.5" x14ac:dyDescent="0.2">
      <c r="A19" s="173"/>
      <c r="B19" s="39" t="s">
        <v>68</v>
      </c>
      <c r="C19" s="23" t="s">
        <v>16</v>
      </c>
      <c r="D19" s="24">
        <v>180</v>
      </c>
      <c r="E19" s="64">
        <f t="shared" si="1"/>
        <v>0.9</v>
      </c>
      <c r="F19" s="64">
        <f t="shared" si="1"/>
        <v>0.36</v>
      </c>
      <c r="G19" s="64">
        <f t="shared" si="1"/>
        <v>25.200000000000003</v>
      </c>
      <c r="H19" s="64">
        <f t="shared" si="1"/>
        <v>108</v>
      </c>
      <c r="I19" s="25">
        <v>495</v>
      </c>
      <c r="M19" s="21">
        <v>0.5</v>
      </c>
      <c r="N19" s="21">
        <v>0.2</v>
      </c>
      <c r="O19" s="21">
        <v>14</v>
      </c>
      <c r="P19" s="21">
        <v>60</v>
      </c>
    </row>
    <row r="20" spans="1:16" x14ac:dyDescent="0.2">
      <c r="A20" s="173"/>
      <c r="B20" s="44" t="s">
        <v>29</v>
      </c>
      <c r="C20" s="23" t="s">
        <v>16</v>
      </c>
      <c r="D20" s="24">
        <v>30</v>
      </c>
      <c r="E20" s="64">
        <f t="shared" si="1"/>
        <v>1.9500000000000002</v>
      </c>
      <c r="F20" s="64">
        <f t="shared" si="1"/>
        <v>0.36</v>
      </c>
      <c r="G20" s="64">
        <f t="shared" si="1"/>
        <v>12</v>
      </c>
      <c r="H20" s="64">
        <f t="shared" si="1"/>
        <v>64.2</v>
      </c>
      <c r="I20" s="77">
        <v>110</v>
      </c>
      <c r="M20" s="21">
        <v>6.5</v>
      </c>
      <c r="N20" s="21">
        <v>1.2</v>
      </c>
      <c r="O20" s="21">
        <v>40</v>
      </c>
      <c r="P20" s="21">
        <v>214</v>
      </c>
    </row>
    <row r="21" spans="1:16" x14ac:dyDescent="0.2">
      <c r="A21" s="173"/>
      <c r="B21" s="44" t="s">
        <v>30</v>
      </c>
      <c r="C21" s="23" t="s">
        <v>16</v>
      </c>
      <c r="D21" s="24">
        <v>20</v>
      </c>
      <c r="E21" s="64">
        <f t="shared" si="1"/>
        <v>1.4000000000000001</v>
      </c>
      <c r="F21" s="64">
        <f t="shared" si="1"/>
        <v>0.54</v>
      </c>
      <c r="G21" s="64">
        <f t="shared" si="1"/>
        <v>10.18</v>
      </c>
      <c r="H21" s="64">
        <f t="shared" si="1"/>
        <v>53.2</v>
      </c>
      <c r="I21" s="78">
        <v>111</v>
      </c>
      <c r="M21" s="21">
        <v>7</v>
      </c>
      <c r="N21" s="21">
        <v>2.7</v>
      </c>
      <c r="O21" s="21">
        <v>50.9</v>
      </c>
      <c r="P21" s="21">
        <v>266</v>
      </c>
    </row>
    <row r="22" spans="1:16" x14ac:dyDescent="0.2">
      <c r="A22" s="173"/>
      <c r="B22" s="46" t="s">
        <v>31</v>
      </c>
      <c r="C22" s="10" t="s">
        <v>16</v>
      </c>
      <c r="D22" s="10">
        <f>SUM(D16:D21)</f>
        <v>590</v>
      </c>
      <c r="E22" s="56">
        <f>SUM(E16:E21)</f>
        <v>21.729999999999997</v>
      </c>
      <c r="F22" s="56">
        <f>SUM(F16:F21)</f>
        <v>12.66</v>
      </c>
      <c r="G22" s="56">
        <f>SUM(G16:G21)</f>
        <v>87.78</v>
      </c>
      <c r="H22" s="56">
        <f>SUM(H16:H21)</f>
        <v>565.40000000000009</v>
      </c>
      <c r="I22" s="25"/>
      <c r="M22" s="21" t="s">
        <v>21</v>
      </c>
      <c r="N22" s="21" t="s">
        <v>21</v>
      </c>
      <c r="O22" s="21" t="s">
        <v>21</v>
      </c>
      <c r="P22" s="21" t="s">
        <v>21</v>
      </c>
    </row>
    <row r="23" spans="1:16" x14ac:dyDescent="0.2">
      <c r="A23" s="79"/>
      <c r="B23" s="162" t="s">
        <v>32</v>
      </c>
      <c r="C23" s="162"/>
      <c r="D23" s="162"/>
      <c r="E23" s="162"/>
      <c r="F23" s="162"/>
      <c r="G23" s="162"/>
      <c r="H23" s="162"/>
      <c r="I23" s="162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ht="18.600000000000001" customHeight="1" x14ac:dyDescent="0.2">
      <c r="A24" s="79"/>
      <c r="B24" s="80" t="s">
        <v>48</v>
      </c>
      <c r="C24" s="73" t="s">
        <v>16</v>
      </c>
      <c r="D24" s="24">
        <v>180</v>
      </c>
      <c r="E24" s="75">
        <f t="shared" ref="E24:H25" si="2">M24/100*$D24</f>
        <v>5.0399999999999991</v>
      </c>
      <c r="F24" s="75">
        <f t="shared" si="2"/>
        <v>6.48</v>
      </c>
      <c r="G24" s="75">
        <f t="shared" si="2"/>
        <v>8.2799999999999994</v>
      </c>
      <c r="H24" s="75">
        <f t="shared" si="2"/>
        <v>99.000000000000014</v>
      </c>
      <c r="I24" s="25">
        <v>501</v>
      </c>
      <c r="M24" s="21">
        <v>2.8</v>
      </c>
      <c r="N24" s="21">
        <v>3.6</v>
      </c>
      <c r="O24" s="21">
        <v>4.5999999999999996</v>
      </c>
      <c r="P24" s="21">
        <v>55</v>
      </c>
    </row>
    <row r="25" spans="1:16" ht="17.25" customHeight="1" x14ac:dyDescent="0.2">
      <c r="A25" s="79"/>
      <c r="B25" s="112" t="s">
        <v>69</v>
      </c>
      <c r="C25" s="23" t="s">
        <v>16</v>
      </c>
      <c r="D25" s="24">
        <v>30</v>
      </c>
      <c r="E25" s="75">
        <f t="shared" si="2"/>
        <v>1.5</v>
      </c>
      <c r="F25" s="75">
        <f t="shared" si="2"/>
        <v>2.1</v>
      </c>
      <c r="G25" s="75">
        <f t="shared" si="2"/>
        <v>22.5</v>
      </c>
      <c r="H25" s="75">
        <f t="shared" si="2"/>
        <v>126</v>
      </c>
      <c r="I25" s="24">
        <v>582</v>
      </c>
      <c r="M25" s="21">
        <v>5</v>
      </c>
      <c r="N25" s="21">
        <v>7</v>
      </c>
      <c r="O25" s="21">
        <v>75</v>
      </c>
      <c r="P25" s="21">
        <v>420</v>
      </c>
    </row>
    <row r="26" spans="1:16" x14ac:dyDescent="0.2">
      <c r="A26" s="79"/>
      <c r="B26" s="81" t="s">
        <v>35</v>
      </c>
      <c r="C26" s="10" t="s">
        <v>16</v>
      </c>
      <c r="D26" s="82">
        <f>D25+D24</f>
        <v>210</v>
      </c>
      <c r="E26" s="82">
        <f>E25+E24</f>
        <v>6.5399999999999991</v>
      </c>
      <c r="F26" s="82">
        <f>F25+F24</f>
        <v>8.58</v>
      </c>
      <c r="G26" s="82">
        <f>G25+G24</f>
        <v>30.78</v>
      </c>
      <c r="H26" s="82">
        <f>H25+H24</f>
        <v>225</v>
      </c>
      <c r="I26" s="25"/>
      <c r="M26" s="21" t="s">
        <v>21</v>
      </c>
      <c r="N26" s="21" t="s">
        <v>21</v>
      </c>
      <c r="O26" s="21" t="s">
        <v>21</v>
      </c>
      <c r="P26" s="21" t="s">
        <v>21</v>
      </c>
    </row>
    <row r="27" spans="1:16" x14ac:dyDescent="0.2">
      <c r="A27" s="67"/>
      <c r="B27" s="84" t="s">
        <v>36</v>
      </c>
      <c r="C27" s="81"/>
      <c r="D27" s="85">
        <f>SUM(D14,D22,D26)</f>
        <v>1310</v>
      </c>
      <c r="E27" s="56">
        <f>SUM(E14,E22,E26)</f>
        <v>39.57</v>
      </c>
      <c r="F27" s="56">
        <f>SUM(F14,F22,F26)</f>
        <v>33.08</v>
      </c>
      <c r="G27" s="56">
        <f>SUM(G14,G22,G26)</f>
        <v>184.04</v>
      </c>
      <c r="H27" s="56">
        <f>SUM(H14,H22,H26)</f>
        <v>1176.6000000000001</v>
      </c>
      <c r="I27" s="86"/>
      <c r="M27" s="21" t="s">
        <v>21</v>
      </c>
      <c r="N27" s="21" t="s">
        <v>21</v>
      </c>
      <c r="O27" s="21" t="s">
        <v>21</v>
      </c>
      <c r="P27" s="21" t="s">
        <v>21</v>
      </c>
    </row>
  </sheetData>
  <mergeCells count="13">
    <mergeCell ref="A8:A13"/>
    <mergeCell ref="B12:I12"/>
    <mergeCell ref="B15:I15"/>
    <mergeCell ref="A17:A22"/>
    <mergeCell ref="B23:I23"/>
    <mergeCell ref="A2:I2"/>
    <mergeCell ref="A4:I4"/>
    <mergeCell ref="A5:A6"/>
    <mergeCell ref="B5:B6"/>
    <mergeCell ref="C5:D6"/>
    <mergeCell ref="E5:G5"/>
    <mergeCell ref="H5:H6"/>
    <mergeCell ref="I5:I6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workbookViewId="0">
      <selection activeCell="D25" sqref="D25"/>
    </sheetView>
  </sheetViews>
  <sheetFormatPr defaultColWidth="8.5703125" defaultRowHeight="12.75" x14ac:dyDescent="0.2"/>
  <cols>
    <col min="1" max="1" width="6.42578125" style="1" customWidth="1"/>
    <col min="2" max="2" width="19.7109375" style="1" customWidth="1"/>
    <col min="3" max="3" width="5.140625" style="1" customWidth="1"/>
    <col min="5" max="7" width="9" style="1" customWidth="1"/>
    <col min="9" max="9" width="13.425781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87" t="s">
        <v>70</v>
      </c>
      <c r="B7" s="113" t="s">
        <v>10</v>
      </c>
      <c r="C7" s="114"/>
      <c r="D7" s="115"/>
      <c r="E7" s="115"/>
      <c r="F7" s="115"/>
      <c r="G7" s="115"/>
      <c r="H7" s="115"/>
      <c r="I7" s="116"/>
    </row>
    <row r="8" spans="1:16" ht="24.75" customHeight="1" x14ac:dyDescent="0.2">
      <c r="A8" s="174"/>
      <c r="B8" s="68" t="s">
        <v>71</v>
      </c>
      <c r="C8" s="17" t="s">
        <v>16</v>
      </c>
      <c r="D8" s="52" t="s">
        <v>72</v>
      </c>
      <c r="E8" s="75">
        <f>(VALUE(LEFT($D8, SEARCH("/", $D8) - 1)) + VALUE(RIGHT($D8,LENB($D8)-SEARCH("/", $D8))))/100*M8</f>
        <v>12.100000000000001</v>
      </c>
      <c r="F8" s="75">
        <f>(VALUE(LEFT($D8, SEARCH("/", $D8) - 1)) + VALUE(RIGHT($D8,LENB($D8)-SEARCH("/", $D8))))/100*N8</f>
        <v>7.7000000000000011</v>
      </c>
      <c r="G8" s="75">
        <f>(VALUE(LEFT($D8, SEARCH("/", $D8) - 1)) + VALUE(RIGHT($D8,LENB($D8)-SEARCH("/", $D8))))/100*O8</f>
        <v>16.5</v>
      </c>
      <c r="H8" s="75">
        <f>(VALUE(LEFT($D8, SEARCH("/", $D8) - 1)) + VALUE(RIGHT($D8,LENB($D8)-SEARCH("/", $D8))))/100*P8</f>
        <v>203.50000000000003</v>
      </c>
      <c r="I8" s="49">
        <v>48</v>
      </c>
      <c r="M8" s="21">
        <v>11</v>
      </c>
      <c r="N8" s="21">
        <v>7</v>
      </c>
      <c r="O8" s="21">
        <v>15</v>
      </c>
      <c r="P8" s="21">
        <v>185</v>
      </c>
    </row>
    <row r="9" spans="1:16" ht="16.5" customHeight="1" x14ac:dyDescent="0.2">
      <c r="A9" s="174"/>
      <c r="B9" s="118" t="s">
        <v>40</v>
      </c>
      <c r="C9" s="17" t="s">
        <v>16</v>
      </c>
      <c r="D9" s="18">
        <v>180</v>
      </c>
      <c r="E9" s="64">
        <f t="shared" ref="E9:H10" si="0">M9/100*$D9</f>
        <v>0</v>
      </c>
      <c r="F9" s="64">
        <f t="shared" si="0"/>
        <v>0</v>
      </c>
      <c r="G9" s="64">
        <f t="shared" si="0"/>
        <v>0.9</v>
      </c>
      <c r="H9" s="64">
        <f t="shared" si="0"/>
        <v>3.6</v>
      </c>
      <c r="I9" s="70">
        <v>69</v>
      </c>
      <c r="M9" s="21">
        <v>0</v>
      </c>
      <c r="N9" s="21">
        <v>0</v>
      </c>
      <c r="O9" s="21">
        <v>0.5</v>
      </c>
      <c r="P9" s="21">
        <v>2</v>
      </c>
    </row>
    <row r="10" spans="1:16" ht="16.5" customHeight="1" x14ac:dyDescent="0.2">
      <c r="A10" s="174"/>
      <c r="B10" s="22" t="s">
        <v>30</v>
      </c>
      <c r="C10" s="23" t="s">
        <v>16</v>
      </c>
      <c r="D10" s="24">
        <v>30</v>
      </c>
      <c r="E10" s="64">
        <f t="shared" si="0"/>
        <v>2.1</v>
      </c>
      <c r="F10" s="64">
        <f t="shared" si="0"/>
        <v>0.81</v>
      </c>
      <c r="G10" s="64">
        <f t="shared" si="0"/>
        <v>15.27</v>
      </c>
      <c r="H10" s="64">
        <f t="shared" si="0"/>
        <v>79.800000000000011</v>
      </c>
      <c r="I10" s="119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6.5" customHeight="1" x14ac:dyDescent="0.2">
      <c r="A11" s="174"/>
      <c r="B11" s="16" t="s">
        <v>53</v>
      </c>
      <c r="C11" s="23" t="s">
        <v>16</v>
      </c>
      <c r="D11" s="24">
        <v>10</v>
      </c>
      <c r="E11" s="64">
        <v>0.05</v>
      </c>
      <c r="F11" s="64">
        <v>8.25</v>
      </c>
      <c r="G11" s="64">
        <v>0.1</v>
      </c>
      <c r="H11" s="64">
        <v>74.5</v>
      </c>
      <c r="I11" s="25">
        <v>79</v>
      </c>
      <c r="M11" s="21"/>
      <c r="N11" s="21"/>
      <c r="O11" s="21"/>
      <c r="P11" s="21"/>
    </row>
    <row r="12" spans="1:16" ht="15" customHeight="1" x14ac:dyDescent="0.2">
      <c r="A12" s="174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20.25" customHeight="1" x14ac:dyDescent="0.2">
      <c r="A13" s="174"/>
      <c r="B13" s="111" t="s">
        <v>73</v>
      </c>
      <c r="C13" s="23" t="s">
        <v>16</v>
      </c>
      <c r="D13" s="120">
        <v>180</v>
      </c>
      <c r="E13" s="64">
        <f>M13/100*$D13</f>
        <v>0.9</v>
      </c>
      <c r="F13" s="64">
        <f>N13/100*$D13</f>
        <v>0.36</v>
      </c>
      <c r="G13" s="64">
        <f>O13/100*$D13</f>
        <v>25.200000000000003</v>
      </c>
      <c r="H13" s="64">
        <f>P13/100*$D13</f>
        <v>108</v>
      </c>
      <c r="I13" s="103">
        <v>348</v>
      </c>
      <c r="M13" s="21">
        <v>0.5</v>
      </c>
      <c r="N13" s="21">
        <v>0.2</v>
      </c>
      <c r="O13" s="21">
        <v>14</v>
      </c>
      <c r="P13" s="21">
        <v>60</v>
      </c>
    </row>
    <row r="14" spans="1:16" x14ac:dyDescent="0.2">
      <c r="A14" s="97"/>
      <c r="B14" s="30" t="s">
        <v>23</v>
      </c>
      <c r="C14" s="121"/>
      <c r="D14" s="122">
        <f>SUM(D8:D13)</f>
        <v>400</v>
      </c>
      <c r="E14" s="123">
        <f>SUM(E8:E13)</f>
        <v>15.150000000000002</v>
      </c>
      <c r="F14" s="123">
        <f>SUM(F8:F13)</f>
        <v>17.12</v>
      </c>
      <c r="G14" s="123">
        <f>SUM(G8:G13)</f>
        <v>57.970000000000006</v>
      </c>
      <c r="H14" s="123">
        <f>SUM(H8:H13)</f>
        <v>469.40000000000003</v>
      </c>
      <c r="I14" s="124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x14ac:dyDescent="0.2">
      <c r="A15" s="35"/>
      <c r="B15" s="162" t="s">
        <v>24</v>
      </c>
      <c r="C15" s="162"/>
      <c r="D15" s="162"/>
      <c r="E15" s="162"/>
      <c r="F15" s="162"/>
      <c r="G15" s="162"/>
      <c r="H15" s="162"/>
      <c r="I15" s="162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17.25" customHeight="1" x14ac:dyDescent="0.2">
      <c r="A16" s="167"/>
      <c r="B16" s="36" t="s">
        <v>74</v>
      </c>
      <c r="C16" s="23" t="s">
        <v>16</v>
      </c>
      <c r="D16" s="37">
        <v>40</v>
      </c>
      <c r="E16" s="64">
        <f t="shared" ref="E16:H22" si="1">M16/100*$D16</f>
        <v>1.4000000000000001</v>
      </c>
      <c r="F16" s="64">
        <f t="shared" si="1"/>
        <v>0.6</v>
      </c>
      <c r="G16" s="64">
        <f t="shared" si="1"/>
        <v>7.6</v>
      </c>
      <c r="H16" s="64">
        <f t="shared" si="1"/>
        <v>34.4</v>
      </c>
      <c r="I16" s="43">
        <v>12</v>
      </c>
      <c r="M16" s="21">
        <v>3.5</v>
      </c>
      <c r="N16" s="21">
        <v>1.5</v>
      </c>
      <c r="O16" s="21">
        <v>19</v>
      </c>
      <c r="P16" s="21">
        <v>86</v>
      </c>
    </row>
    <row r="17" spans="1:16" ht="43.35" customHeight="1" x14ac:dyDescent="0.2">
      <c r="A17" s="167"/>
      <c r="B17" s="125" t="s">
        <v>75</v>
      </c>
      <c r="C17" s="24" t="s">
        <v>16</v>
      </c>
      <c r="D17" s="100">
        <v>200</v>
      </c>
      <c r="E17" s="64">
        <f t="shared" si="1"/>
        <v>4</v>
      </c>
      <c r="F17" s="64">
        <f t="shared" si="1"/>
        <v>2</v>
      </c>
      <c r="G17" s="64">
        <f t="shared" si="1"/>
        <v>20</v>
      </c>
      <c r="H17" s="64">
        <f t="shared" si="1"/>
        <v>120</v>
      </c>
      <c r="I17" s="101">
        <v>102</v>
      </c>
      <c r="M17" s="21">
        <v>2</v>
      </c>
      <c r="N17" s="21">
        <v>1</v>
      </c>
      <c r="O17" s="21">
        <v>10</v>
      </c>
      <c r="P17" s="21">
        <v>60</v>
      </c>
    </row>
    <row r="18" spans="1:16" ht="25.5" customHeight="1" x14ac:dyDescent="0.2">
      <c r="A18" s="167"/>
      <c r="B18" s="126" t="s">
        <v>76</v>
      </c>
      <c r="C18" s="23" t="s">
        <v>16</v>
      </c>
      <c r="D18" s="117">
        <v>40</v>
      </c>
      <c r="E18" s="64">
        <f t="shared" si="1"/>
        <v>6</v>
      </c>
      <c r="F18" s="64">
        <f t="shared" si="1"/>
        <v>4</v>
      </c>
      <c r="G18" s="64">
        <f t="shared" si="1"/>
        <v>0.8</v>
      </c>
      <c r="H18" s="64">
        <f t="shared" si="1"/>
        <v>64</v>
      </c>
      <c r="I18" s="127" t="s">
        <v>77</v>
      </c>
      <c r="M18" s="21">
        <v>15</v>
      </c>
      <c r="N18" s="21">
        <v>10</v>
      </c>
      <c r="O18" s="21">
        <v>2</v>
      </c>
      <c r="P18" s="21">
        <v>160</v>
      </c>
    </row>
    <row r="19" spans="1:16" ht="29.25" customHeight="1" x14ac:dyDescent="0.2">
      <c r="A19" s="167"/>
      <c r="B19" s="16" t="s">
        <v>78</v>
      </c>
      <c r="C19" s="23" t="s">
        <v>16</v>
      </c>
      <c r="D19" s="52">
        <v>120</v>
      </c>
      <c r="E19" s="64">
        <f t="shared" si="1"/>
        <v>5.3999999999999995</v>
      </c>
      <c r="F19" s="64">
        <f t="shared" si="1"/>
        <v>1.7999999999999998</v>
      </c>
      <c r="G19" s="64">
        <f t="shared" si="1"/>
        <v>30</v>
      </c>
      <c r="H19" s="64">
        <f t="shared" si="1"/>
        <v>132</v>
      </c>
      <c r="I19" s="49">
        <v>171</v>
      </c>
      <c r="M19" s="21">
        <v>4.5</v>
      </c>
      <c r="N19" s="21">
        <v>1.5</v>
      </c>
      <c r="O19" s="21">
        <v>25</v>
      </c>
      <c r="P19" s="21">
        <v>110</v>
      </c>
    </row>
    <row r="20" spans="1:16" ht="25.5" x14ac:dyDescent="0.2">
      <c r="A20" s="167"/>
      <c r="B20" s="39" t="s">
        <v>28</v>
      </c>
      <c r="C20" s="73" t="s">
        <v>16</v>
      </c>
      <c r="D20" s="24">
        <v>180</v>
      </c>
      <c r="E20" s="64">
        <f t="shared" si="1"/>
        <v>0.9</v>
      </c>
      <c r="F20" s="64">
        <f t="shared" si="1"/>
        <v>0.36</v>
      </c>
      <c r="G20" s="64">
        <f t="shared" si="1"/>
        <v>25.200000000000003</v>
      </c>
      <c r="H20" s="64">
        <f t="shared" si="1"/>
        <v>108</v>
      </c>
      <c r="I20" s="25">
        <v>348</v>
      </c>
      <c r="M20" s="21">
        <v>0.5</v>
      </c>
      <c r="N20" s="21">
        <v>0.2</v>
      </c>
      <c r="O20" s="21">
        <v>14</v>
      </c>
      <c r="P20" s="21">
        <v>60</v>
      </c>
    </row>
    <row r="21" spans="1:16" ht="25.5" x14ac:dyDescent="0.2">
      <c r="A21" s="167"/>
      <c r="B21" s="39" t="s">
        <v>29</v>
      </c>
      <c r="C21" s="23" t="s">
        <v>16</v>
      </c>
      <c r="D21" s="24">
        <v>30</v>
      </c>
      <c r="E21" s="64">
        <f t="shared" si="1"/>
        <v>1.9500000000000002</v>
      </c>
      <c r="F21" s="64">
        <f t="shared" si="1"/>
        <v>0.36</v>
      </c>
      <c r="G21" s="64">
        <f t="shared" si="1"/>
        <v>12</v>
      </c>
      <c r="H21" s="64">
        <f t="shared" si="1"/>
        <v>64.2</v>
      </c>
      <c r="I21" s="77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35"/>
      <c r="B22" s="44" t="s">
        <v>30</v>
      </c>
      <c r="C22" s="23" t="s">
        <v>16</v>
      </c>
      <c r="D22" s="24">
        <v>20</v>
      </c>
      <c r="E22" s="64">
        <f t="shared" si="1"/>
        <v>1.4000000000000001</v>
      </c>
      <c r="F22" s="64">
        <f t="shared" si="1"/>
        <v>0.54</v>
      </c>
      <c r="G22" s="64">
        <f t="shared" si="1"/>
        <v>10.18</v>
      </c>
      <c r="H22" s="64">
        <f t="shared" si="1"/>
        <v>53.2</v>
      </c>
      <c r="I22" s="78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35"/>
      <c r="B23" s="46" t="s">
        <v>31</v>
      </c>
      <c r="C23" s="47" t="s">
        <v>16</v>
      </c>
      <c r="D23" s="82">
        <f>SUM(D16:D22)</f>
        <v>630</v>
      </c>
      <c r="E23" s="83">
        <f>SUM(E16:E22)</f>
        <v>21.049999999999997</v>
      </c>
      <c r="F23" s="83">
        <f>SUM(F16:F22)</f>
        <v>9.6599999999999966</v>
      </c>
      <c r="G23" s="83">
        <f>SUM(G16:G22)</f>
        <v>105.78</v>
      </c>
      <c r="H23" s="83">
        <f>SUM(H16:H22)</f>
        <v>575.80000000000007</v>
      </c>
      <c r="I23" s="127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35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ht="25.5" x14ac:dyDescent="0.2">
      <c r="A25" s="35"/>
      <c r="B25" s="39" t="s">
        <v>79</v>
      </c>
      <c r="C25" s="41" t="s">
        <v>16</v>
      </c>
      <c r="D25" s="24">
        <v>180</v>
      </c>
      <c r="E25" s="75">
        <f t="shared" ref="E25:H26" si="2">M25/100*$D25</f>
        <v>0</v>
      </c>
      <c r="F25" s="75">
        <f t="shared" si="2"/>
        <v>0</v>
      </c>
      <c r="G25" s="75">
        <f t="shared" si="2"/>
        <v>14.4</v>
      </c>
      <c r="H25" s="75">
        <f t="shared" si="2"/>
        <v>54</v>
      </c>
      <c r="I25" s="95">
        <v>233</v>
      </c>
      <c r="M25" s="21">
        <v>0</v>
      </c>
      <c r="N25" s="21">
        <v>0</v>
      </c>
      <c r="O25" s="21">
        <v>8</v>
      </c>
      <c r="P25" s="21">
        <v>30</v>
      </c>
    </row>
    <row r="26" spans="1:16" x14ac:dyDescent="0.2">
      <c r="A26" s="35"/>
      <c r="B26" s="106" t="s">
        <v>80</v>
      </c>
      <c r="C26" s="76" t="s">
        <v>16</v>
      </c>
      <c r="D26" s="104">
        <v>100</v>
      </c>
      <c r="E26" s="64">
        <f t="shared" si="2"/>
        <v>5</v>
      </c>
      <c r="F26" s="64">
        <f t="shared" si="2"/>
        <v>6</v>
      </c>
      <c r="G26" s="64">
        <f t="shared" si="2"/>
        <v>75</v>
      </c>
      <c r="H26" s="64">
        <f t="shared" si="2"/>
        <v>350</v>
      </c>
      <c r="I26" s="43"/>
      <c r="M26" s="21">
        <v>5</v>
      </c>
      <c r="N26" s="21">
        <v>6</v>
      </c>
      <c r="O26" s="21">
        <v>75</v>
      </c>
      <c r="P26" s="21">
        <v>350</v>
      </c>
    </row>
    <row r="27" spans="1:16" x14ac:dyDescent="0.2">
      <c r="A27" s="35"/>
      <c r="B27" s="81" t="s">
        <v>35</v>
      </c>
      <c r="C27" s="10" t="s">
        <v>16</v>
      </c>
      <c r="D27" s="82">
        <f>D25+D26</f>
        <v>280</v>
      </c>
      <c r="E27" s="82">
        <f>E25+E26</f>
        <v>5</v>
      </c>
      <c r="F27" s="82">
        <f>F25+F26</f>
        <v>6</v>
      </c>
      <c r="G27" s="82">
        <f>G25+G26</f>
        <v>89.4</v>
      </c>
      <c r="H27" s="82">
        <f>H25+H26</f>
        <v>404</v>
      </c>
      <c r="I27" s="127"/>
      <c r="M27" s="21" t="s">
        <v>21</v>
      </c>
      <c r="N27" s="21" t="s">
        <v>21</v>
      </c>
      <c r="O27" s="21" t="s">
        <v>21</v>
      </c>
      <c r="P27" s="21" t="s">
        <v>21</v>
      </c>
    </row>
    <row r="28" spans="1:16" x14ac:dyDescent="0.2">
      <c r="A28" s="128"/>
      <c r="B28" s="84" t="s">
        <v>36</v>
      </c>
      <c r="C28" s="81"/>
      <c r="D28" s="85">
        <f>SUM(D14,D23,D27)</f>
        <v>1310</v>
      </c>
      <c r="E28" s="56">
        <f>SUM(E14,E23,E27)</f>
        <v>41.2</v>
      </c>
      <c r="F28" s="56">
        <f>SUM(F14,F23,F27)</f>
        <v>32.78</v>
      </c>
      <c r="G28" s="56">
        <f>SUM(G14,G23,G27)</f>
        <v>253.15</v>
      </c>
      <c r="H28" s="56">
        <f>SUM(H14,H23,H27)</f>
        <v>1449.2</v>
      </c>
      <c r="I28" s="43"/>
      <c r="M28" s="21" t="s">
        <v>21</v>
      </c>
      <c r="N28" s="21" t="s">
        <v>21</v>
      </c>
      <c r="O28" s="21" t="s">
        <v>21</v>
      </c>
      <c r="P28" s="21" t="s">
        <v>21</v>
      </c>
    </row>
  </sheetData>
  <mergeCells count="13">
    <mergeCell ref="A8:A13"/>
    <mergeCell ref="B12:I12"/>
    <mergeCell ref="B15:I15"/>
    <mergeCell ref="A16:A21"/>
    <mergeCell ref="B24:I24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workbookViewId="0">
      <selection activeCell="B25" sqref="B25"/>
    </sheetView>
  </sheetViews>
  <sheetFormatPr defaultColWidth="8.5703125" defaultRowHeight="12.75" x14ac:dyDescent="0.2"/>
  <cols>
    <col min="1" max="1" width="10.140625" style="1" customWidth="1"/>
    <col min="2" max="2" width="18.140625" style="1" customWidth="1"/>
    <col min="3" max="3" width="6.140625" style="1" customWidth="1"/>
    <col min="9" max="9" width="10.1406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3" t="s">
        <v>81</v>
      </c>
      <c r="B7" s="13" t="s">
        <v>10</v>
      </c>
      <c r="C7" s="13"/>
      <c r="D7" s="88"/>
      <c r="E7" s="88"/>
      <c r="F7" s="88"/>
      <c r="G7" s="88"/>
      <c r="H7" s="88"/>
      <c r="I7" s="50"/>
    </row>
    <row r="8" spans="1:16" ht="23.25" customHeight="1" x14ac:dyDescent="0.2">
      <c r="A8" s="129"/>
      <c r="B8" s="16" t="s">
        <v>15</v>
      </c>
      <c r="C8" s="17" t="s">
        <v>16</v>
      </c>
      <c r="D8" s="18">
        <v>80</v>
      </c>
      <c r="E8" s="64">
        <f t="shared" ref="E8:H11" si="0">M8/100*$D8</f>
        <v>7.1999999999999993</v>
      </c>
      <c r="F8" s="64">
        <f t="shared" si="0"/>
        <v>6.4</v>
      </c>
      <c r="G8" s="64">
        <f t="shared" si="0"/>
        <v>0.8</v>
      </c>
      <c r="H8" s="64">
        <f t="shared" si="0"/>
        <v>104</v>
      </c>
      <c r="I8" s="20">
        <v>210</v>
      </c>
      <c r="M8" s="21">
        <v>9</v>
      </c>
      <c r="N8" s="21">
        <v>8</v>
      </c>
      <c r="O8" s="21">
        <v>1</v>
      </c>
      <c r="P8" s="21">
        <v>130</v>
      </c>
    </row>
    <row r="9" spans="1:16" x14ac:dyDescent="0.2">
      <c r="A9" s="129"/>
      <c r="B9" s="118" t="s">
        <v>40</v>
      </c>
      <c r="C9" s="17" t="s">
        <v>16</v>
      </c>
      <c r="D9" s="18">
        <v>180</v>
      </c>
      <c r="E9" s="64">
        <f t="shared" si="0"/>
        <v>5.76</v>
      </c>
      <c r="F9" s="64">
        <f t="shared" si="0"/>
        <v>5.3999999999999995</v>
      </c>
      <c r="G9" s="64">
        <f t="shared" si="0"/>
        <v>17.100000000000001</v>
      </c>
      <c r="H9" s="64">
        <f t="shared" si="0"/>
        <v>125.99999999999999</v>
      </c>
      <c r="I9" s="70">
        <v>69</v>
      </c>
      <c r="M9" s="21">
        <v>3.2</v>
      </c>
      <c r="N9" s="21">
        <v>3</v>
      </c>
      <c r="O9" s="21">
        <v>9.5</v>
      </c>
      <c r="P9" s="21">
        <v>70</v>
      </c>
    </row>
    <row r="10" spans="1:16" ht="25.5" customHeight="1" x14ac:dyDescent="0.2">
      <c r="A10" s="169"/>
      <c r="B10" s="16" t="s">
        <v>53</v>
      </c>
      <c r="C10" s="23" t="s">
        <v>16</v>
      </c>
      <c r="D10" s="24">
        <v>10</v>
      </c>
      <c r="E10" s="64">
        <f t="shared" si="0"/>
        <v>0.05</v>
      </c>
      <c r="F10" s="64">
        <f t="shared" si="0"/>
        <v>8.25</v>
      </c>
      <c r="G10" s="64">
        <f t="shared" si="0"/>
        <v>0.1</v>
      </c>
      <c r="H10" s="64">
        <f t="shared" si="0"/>
        <v>74.5</v>
      </c>
      <c r="I10" s="25">
        <v>79</v>
      </c>
      <c r="M10" s="21">
        <v>0.5</v>
      </c>
      <c r="N10" s="21">
        <v>82.5</v>
      </c>
      <c r="O10" s="21">
        <v>1</v>
      </c>
      <c r="P10" s="21">
        <v>745</v>
      </c>
    </row>
    <row r="11" spans="1:16" ht="16.5" customHeight="1" x14ac:dyDescent="0.2">
      <c r="A11" s="169"/>
      <c r="B11" s="22" t="s">
        <v>30</v>
      </c>
      <c r="C11" s="130" t="s">
        <v>16</v>
      </c>
      <c r="D11" s="57">
        <v>30</v>
      </c>
      <c r="E11" s="64">
        <f t="shared" si="0"/>
        <v>2.1</v>
      </c>
      <c r="F11" s="64">
        <f t="shared" si="0"/>
        <v>0.81</v>
      </c>
      <c r="G11" s="64">
        <f t="shared" si="0"/>
        <v>15.27</v>
      </c>
      <c r="H11" s="64">
        <f t="shared" si="0"/>
        <v>79.800000000000011</v>
      </c>
      <c r="I11" s="57">
        <v>111</v>
      </c>
      <c r="M11" s="21">
        <v>7</v>
      </c>
      <c r="N11" s="21">
        <v>2.7</v>
      </c>
      <c r="O11" s="21">
        <v>50.9</v>
      </c>
      <c r="P11" s="21">
        <v>266</v>
      </c>
    </row>
    <row r="12" spans="1:16" ht="12.75" customHeight="1" x14ac:dyDescent="0.2">
      <c r="A12" s="169"/>
      <c r="B12" s="175" t="s">
        <v>20</v>
      </c>
      <c r="C12" s="175"/>
      <c r="D12" s="175"/>
      <c r="E12" s="175"/>
      <c r="F12" s="175"/>
      <c r="G12" s="175"/>
      <c r="H12" s="175"/>
      <c r="I12" s="17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25.5" x14ac:dyDescent="0.2">
      <c r="A13" s="169"/>
      <c r="B13" s="131" t="s">
        <v>68</v>
      </c>
      <c r="C13" s="91" t="s">
        <v>16</v>
      </c>
      <c r="D13" s="24">
        <v>180</v>
      </c>
      <c r="E13" s="64">
        <f>M13/100*$D13</f>
        <v>0.9</v>
      </c>
      <c r="F13" s="64">
        <f>N13/100*$D13</f>
        <v>0.36</v>
      </c>
      <c r="G13" s="64">
        <f>O13/100*$D13</f>
        <v>25.200000000000003</v>
      </c>
      <c r="H13" s="64">
        <f>P13/100*$D13</f>
        <v>108</v>
      </c>
      <c r="I13" s="70">
        <v>82</v>
      </c>
      <c r="M13" s="21">
        <v>0.5</v>
      </c>
      <c r="N13" s="21">
        <v>0.2</v>
      </c>
      <c r="O13" s="21">
        <v>14</v>
      </c>
      <c r="P13" s="21">
        <v>60</v>
      </c>
    </row>
    <row r="14" spans="1:16" x14ac:dyDescent="0.2">
      <c r="A14" s="169"/>
      <c r="B14" s="30" t="s">
        <v>23</v>
      </c>
      <c r="C14" s="41" t="s">
        <v>16</v>
      </c>
      <c r="D14" s="85">
        <f>SUM(D8:D13)</f>
        <v>480</v>
      </c>
      <c r="E14" s="56">
        <f>SUM(E8:E13)</f>
        <v>16.009999999999998</v>
      </c>
      <c r="F14" s="56">
        <f>SUM(F8:F13)</f>
        <v>21.22</v>
      </c>
      <c r="G14" s="56">
        <f>SUM(G8:G13)</f>
        <v>58.470000000000006</v>
      </c>
      <c r="H14" s="56">
        <f>SUM(H8:H13)</f>
        <v>492.3</v>
      </c>
      <c r="I14" s="96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12.75" customHeight="1" x14ac:dyDescent="0.2">
      <c r="A15" s="169"/>
      <c r="B15" s="176" t="s">
        <v>24</v>
      </c>
      <c r="C15" s="176"/>
      <c r="D15" s="176"/>
      <c r="E15" s="176"/>
      <c r="F15" s="176"/>
      <c r="G15" s="176"/>
      <c r="H15" s="176"/>
      <c r="I15" s="176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28.5" customHeight="1" x14ac:dyDescent="0.2">
      <c r="A16" s="72"/>
      <c r="B16" s="36" t="s">
        <v>82</v>
      </c>
      <c r="C16" s="23" t="s">
        <v>16</v>
      </c>
      <c r="D16" s="37">
        <v>40</v>
      </c>
      <c r="E16" s="64">
        <f t="shared" ref="E16:H22" si="1">M16/100*$D16</f>
        <v>0.36000000000000004</v>
      </c>
      <c r="F16" s="64">
        <f t="shared" si="1"/>
        <v>0.08</v>
      </c>
      <c r="G16" s="64">
        <f t="shared" si="1"/>
        <v>1.56</v>
      </c>
      <c r="H16" s="64">
        <f t="shared" si="1"/>
        <v>8</v>
      </c>
      <c r="I16" s="38">
        <v>148</v>
      </c>
      <c r="M16" s="21">
        <v>0.9</v>
      </c>
      <c r="N16" s="21">
        <v>0.2</v>
      </c>
      <c r="O16" s="21">
        <v>3.9</v>
      </c>
      <c r="P16" s="21">
        <v>20</v>
      </c>
    </row>
    <row r="17" spans="1:16" ht="33.75" customHeight="1" x14ac:dyDescent="0.2">
      <c r="A17" s="67"/>
      <c r="B17" s="36" t="s">
        <v>83</v>
      </c>
      <c r="C17" s="41" t="s">
        <v>16</v>
      </c>
      <c r="D17" s="37">
        <v>200</v>
      </c>
      <c r="E17" s="64">
        <f t="shared" si="1"/>
        <v>10</v>
      </c>
      <c r="F17" s="64">
        <f t="shared" si="1"/>
        <v>4</v>
      </c>
      <c r="G17" s="64">
        <f t="shared" si="1"/>
        <v>12</v>
      </c>
      <c r="H17" s="64">
        <f t="shared" si="1"/>
        <v>140</v>
      </c>
      <c r="I17" s="43">
        <v>119</v>
      </c>
      <c r="M17" s="21">
        <v>5</v>
      </c>
      <c r="N17" s="21">
        <v>2</v>
      </c>
      <c r="O17" s="21">
        <v>6</v>
      </c>
      <c r="P17" s="21">
        <v>70</v>
      </c>
    </row>
    <row r="18" spans="1:16" ht="29.25" customHeight="1" x14ac:dyDescent="0.2">
      <c r="A18" s="169"/>
      <c r="B18" s="36" t="s">
        <v>84</v>
      </c>
      <c r="C18" s="132" t="s">
        <v>16</v>
      </c>
      <c r="D18" s="133">
        <v>40</v>
      </c>
      <c r="E18" s="64">
        <f t="shared" si="1"/>
        <v>6.8000000000000007</v>
      </c>
      <c r="F18" s="64">
        <f t="shared" si="1"/>
        <v>3.5999999999999996</v>
      </c>
      <c r="G18" s="64">
        <f t="shared" si="1"/>
        <v>1.6</v>
      </c>
      <c r="H18" s="64">
        <f t="shared" si="1"/>
        <v>64</v>
      </c>
      <c r="I18" s="127">
        <v>326</v>
      </c>
      <c r="M18" s="21">
        <v>17</v>
      </c>
      <c r="N18" s="21">
        <v>9</v>
      </c>
      <c r="O18" s="21">
        <v>4</v>
      </c>
      <c r="P18" s="21">
        <v>160</v>
      </c>
    </row>
    <row r="19" spans="1:16" ht="24" customHeight="1" x14ac:dyDescent="0.2">
      <c r="A19" s="169"/>
      <c r="B19" s="118" t="s">
        <v>85</v>
      </c>
      <c r="C19" s="76" t="s">
        <v>16</v>
      </c>
      <c r="D19" s="133">
        <v>120</v>
      </c>
      <c r="E19" s="64">
        <f t="shared" si="1"/>
        <v>2.4</v>
      </c>
      <c r="F19" s="64">
        <f t="shared" si="1"/>
        <v>0.12</v>
      </c>
      <c r="G19" s="64">
        <f t="shared" si="1"/>
        <v>20.04</v>
      </c>
      <c r="H19" s="64">
        <f t="shared" si="1"/>
        <v>96</v>
      </c>
      <c r="I19" s="127">
        <v>256</v>
      </c>
      <c r="M19" s="21">
        <v>2</v>
      </c>
      <c r="N19" s="21">
        <v>0.1</v>
      </c>
      <c r="O19" s="21">
        <v>16.7</v>
      </c>
      <c r="P19" s="21">
        <v>80</v>
      </c>
    </row>
    <row r="20" spans="1:16" ht="28.5" customHeight="1" x14ac:dyDescent="0.2">
      <c r="A20" s="169"/>
      <c r="B20" s="22" t="s">
        <v>79</v>
      </c>
      <c r="C20" s="23" t="s">
        <v>16</v>
      </c>
      <c r="D20" s="24">
        <v>180</v>
      </c>
      <c r="E20" s="64">
        <f t="shared" si="1"/>
        <v>0.36</v>
      </c>
      <c r="F20" s="64">
        <f t="shared" si="1"/>
        <v>0.18</v>
      </c>
      <c r="G20" s="64">
        <f t="shared" si="1"/>
        <v>27</v>
      </c>
      <c r="H20" s="64">
        <f t="shared" si="1"/>
        <v>108</v>
      </c>
      <c r="I20" s="25">
        <v>233</v>
      </c>
      <c r="M20" s="21">
        <v>0.2</v>
      </c>
      <c r="N20" s="21">
        <v>0.1</v>
      </c>
      <c r="O20" s="21">
        <v>15</v>
      </c>
      <c r="P20" s="21">
        <v>60</v>
      </c>
    </row>
    <row r="21" spans="1:16" ht="25.5" x14ac:dyDescent="0.2">
      <c r="A21" s="169"/>
      <c r="B21" s="39" t="s">
        <v>29</v>
      </c>
      <c r="C21" s="41" t="s">
        <v>16</v>
      </c>
      <c r="D21" s="24">
        <v>30</v>
      </c>
      <c r="E21" s="64">
        <f t="shared" si="1"/>
        <v>1.9500000000000002</v>
      </c>
      <c r="F21" s="64">
        <f t="shared" si="1"/>
        <v>0.36</v>
      </c>
      <c r="G21" s="64">
        <f t="shared" si="1"/>
        <v>12</v>
      </c>
      <c r="H21" s="64">
        <f t="shared" si="1"/>
        <v>64.2</v>
      </c>
      <c r="I21" s="77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169"/>
      <c r="B22" s="44" t="s">
        <v>30</v>
      </c>
      <c r="C22" s="23" t="s">
        <v>16</v>
      </c>
      <c r="D22" s="24">
        <v>20</v>
      </c>
      <c r="E22" s="64">
        <f t="shared" si="1"/>
        <v>1.4000000000000001</v>
      </c>
      <c r="F22" s="64">
        <f t="shared" si="1"/>
        <v>0.54</v>
      </c>
      <c r="G22" s="64">
        <f t="shared" si="1"/>
        <v>10.18</v>
      </c>
      <c r="H22" s="64">
        <f t="shared" si="1"/>
        <v>53.2</v>
      </c>
      <c r="I22" s="78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169"/>
      <c r="B23" s="46" t="s">
        <v>31</v>
      </c>
      <c r="C23" s="81"/>
      <c r="D23" s="85">
        <f>SUM(D16:D22)</f>
        <v>630</v>
      </c>
      <c r="E23" s="56">
        <f>SUM(E16:E22)</f>
        <v>23.269999999999996</v>
      </c>
      <c r="F23" s="56">
        <f>SUM(F16:F22)</f>
        <v>8.879999999999999</v>
      </c>
      <c r="G23" s="56">
        <f>SUM(G16:G22)</f>
        <v>84.38</v>
      </c>
      <c r="H23" s="56">
        <f>SUM(H16:H22)</f>
        <v>533.4</v>
      </c>
      <c r="I23" s="25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169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x14ac:dyDescent="0.2">
      <c r="A25" s="169"/>
      <c r="B25" s="44" t="s">
        <v>52</v>
      </c>
      <c r="C25" s="23" t="s">
        <v>16</v>
      </c>
      <c r="D25" s="24">
        <v>180</v>
      </c>
      <c r="E25" s="64">
        <f t="shared" ref="E25:H26" si="2">M25/100*$D25</f>
        <v>5.0399999999999991</v>
      </c>
      <c r="F25" s="64">
        <f t="shared" si="2"/>
        <v>6.48</v>
      </c>
      <c r="G25" s="64">
        <f t="shared" si="2"/>
        <v>8.2799999999999994</v>
      </c>
      <c r="H25" s="64">
        <f t="shared" si="2"/>
        <v>99.000000000000014</v>
      </c>
      <c r="I25" s="95">
        <v>173</v>
      </c>
      <c r="M25" s="21">
        <v>2.8</v>
      </c>
      <c r="N25" s="21">
        <v>3.6</v>
      </c>
      <c r="O25" s="21">
        <v>4.5999999999999996</v>
      </c>
      <c r="P25" s="21">
        <v>55</v>
      </c>
    </row>
    <row r="26" spans="1:16" x14ac:dyDescent="0.2">
      <c r="A26" s="169"/>
      <c r="B26" s="134" t="s">
        <v>86</v>
      </c>
      <c r="C26" s="76" t="s">
        <v>16</v>
      </c>
      <c r="D26" s="66">
        <v>40</v>
      </c>
      <c r="E26" s="64">
        <f t="shared" si="2"/>
        <v>2</v>
      </c>
      <c r="F26" s="64">
        <f t="shared" si="2"/>
        <v>6</v>
      </c>
      <c r="G26" s="64">
        <f t="shared" si="2"/>
        <v>26</v>
      </c>
      <c r="H26" s="64">
        <f t="shared" si="2"/>
        <v>168</v>
      </c>
      <c r="I26" s="25">
        <v>580</v>
      </c>
      <c r="M26" s="21">
        <v>5</v>
      </c>
      <c r="N26" s="21">
        <v>15</v>
      </c>
      <c r="O26" s="21">
        <v>65</v>
      </c>
      <c r="P26" s="21">
        <v>420</v>
      </c>
    </row>
    <row r="27" spans="1:16" x14ac:dyDescent="0.2">
      <c r="A27" s="169"/>
      <c r="B27" s="81" t="s">
        <v>35</v>
      </c>
      <c r="C27" s="10" t="s">
        <v>16</v>
      </c>
      <c r="D27" s="82">
        <f>D25+D26</f>
        <v>220</v>
      </c>
      <c r="E27" s="82">
        <f>E25+E26</f>
        <v>7.0399999999999991</v>
      </c>
      <c r="F27" s="82">
        <f>F25+F26</f>
        <v>12.48</v>
      </c>
      <c r="G27" s="82">
        <f>G25+G26</f>
        <v>34.28</v>
      </c>
      <c r="H27" s="82">
        <f>H25+H26</f>
        <v>267</v>
      </c>
      <c r="I27" s="25"/>
      <c r="M27" s="21" t="s">
        <v>21</v>
      </c>
      <c r="N27" s="21" t="s">
        <v>21</v>
      </c>
      <c r="O27" s="21" t="s">
        <v>21</v>
      </c>
      <c r="P27" s="21" t="s">
        <v>21</v>
      </c>
    </row>
    <row r="28" spans="1:16" x14ac:dyDescent="0.2">
      <c r="A28" s="169"/>
      <c r="B28" s="84" t="s">
        <v>36</v>
      </c>
      <c r="C28" s="135" t="s">
        <v>16</v>
      </c>
      <c r="D28" s="85">
        <f>SUM(D14,D23,D27)</f>
        <v>1330</v>
      </c>
      <c r="E28" s="56">
        <f>SUM(E14,E23,E27)</f>
        <v>46.319999999999993</v>
      </c>
      <c r="F28" s="56">
        <f>SUM(F14,F23,F27)</f>
        <v>42.58</v>
      </c>
      <c r="G28" s="56">
        <f>SUM(G14,G23,G27)</f>
        <v>177.13</v>
      </c>
      <c r="H28" s="56">
        <f>SUM(H14,H23,H27)</f>
        <v>1292.7</v>
      </c>
      <c r="I28" s="86"/>
      <c r="M28" s="21" t="s">
        <v>21</v>
      </c>
      <c r="N28" s="21" t="s">
        <v>21</v>
      </c>
      <c r="O28" s="21" t="s">
        <v>21</v>
      </c>
      <c r="P28" s="21" t="s">
        <v>21</v>
      </c>
    </row>
  </sheetData>
  <mergeCells count="13">
    <mergeCell ref="A10:A15"/>
    <mergeCell ref="B12:I12"/>
    <mergeCell ref="B15:I15"/>
    <mergeCell ref="A18:A28"/>
    <mergeCell ref="B24:I24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Normal="100" workbookViewId="0">
      <selection activeCell="D18" sqref="D18"/>
    </sheetView>
  </sheetViews>
  <sheetFormatPr defaultColWidth="8.5703125" defaultRowHeight="12.75" x14ac:dyDescent="0.2"/>
  <cols>
    <col min="1" max="1" width="9.85546875" style="1" customWidth="1"/>
    <col min="2" max="2" width="21.85546875" style="1" customWidth="1"/>
    <col min="3" max="3" width="4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13" t="s">
        <v>87</v>
      </c>
      <c r="B7" s="13" t="s">
        <v>10</v>
      </c>
      <c r="C7" s="13"/>
      <c r="D7" s="88"/>
      <c r="E7" s="88"/>
      <c r="F7" s="88"/>
      <c r="G7" s="88"/>
      <c r="H7" s="88"/>
      <c r="I7" s="50"/>
    </row>
    <row r="8" spans="1:16" ht="27.75" customHeight="1" x14ac:dyDescent="0.2">
      <c r="A8" s="63"/>
      <c r="B8" s="98" t="s">
        <v>88</v>
      </c>
      <c r="C8" s="73" t="s">
        <v>16</v>
      </c>
      <c r="D8" s="24">
        <v>120</v>
      </c>
      <c r="E8" s="64">
        <f t="shared" ref="E8:H10" si="0">M8/100*$D8</f>
        <v>8.4</v>
      </c>
      <c r="F8" s="64">
        <f t="shared" si="0"/>
        <v>6</v>
      </c>
      <c r="G8" s="64">
        <f t="shared" si="0"/>
        <v>30</v>
      </c>
      <c r="H8" s="64">
        <f t="shared" si="0"/>
        <v>216</v>
      </c>
      <c r="I8" s="45">
        <v>259</v>
      </c>
      <c r="M8" s="21">
        <v>7</v>
      </c>
      <c r="N8" s="21">
        <v>5</v>
      </c>
      <c r="O8" s="21">
        <v>25</v>
      </c>
      <c r="P8" s="21">
        <v>180</v>
      </c>
    </row>
    <row r="9" spans="1:16" ht="25.5" x14ac:dyDescent="0.2">
      <c r="A9" s="63"/>
      <c r="B9" s="39" t="s">
        <v>18</v>
      </c>
      <c r="C9" s="23" t="s">
        <v>16</v>
      </c>
      <c r="D9" s="66">
        <v>180</v>
      </c>
      <c r="E9" s="64">
        <f t="shared" si="0"/>
        <v>0</v>
      </c>
      <c r="F9" s="64">
        <f t="shared" si="0"/>
        <v>0</v>
      </c>
      <c r="G9" s="64">
        <f t="shared" si="0"/>
        <v>14.4</v>
      </c>
      <c r="H9" s="64">
        <f t="shared" si="0"/>
        <v>54</v>
      </c>
      <c r="I9" s="27">
        <v>379</v>
      </c>
      <c r="M9" s="21">
        <v>0</v>
      </c>
      <c r="N9" s="21">
        <v>0</v>
      </c>
      <c r="O9" s="21">
        <v>8</v>
      </c>
      <c r="P9" s="21">
        <v>30</v>
      </c>
    </row>
    <row r="10" spans="1:16" x14ac:dyDescent="0.2">
      <c r="A10" s="173"/>
      <c r="B10" s="22" t="s">
        <v>30</v>
      </c>
      <c r="C10" s="23" t="s">
        <v>16</v>
      </c>
      <c r="D10" s="24">
        <v>30</v>
      </c>
      <c r="E10" s="64">
        <f t="shared" si="0"/>
        <v>2.1</v>
      </c>
      <c r="F10" s="64">
        <f t="shared" si="0"/>
        <v>0.81</v>
      </c>
      <c r="G10" s="64">
        <f t="shared" si="0"/>
        <v>15.27</v>
      </c>
      <c r="H10" s="64">
        <f t="shared" si="0"/>
        <v>79.800000000000011</v>
      </c>
      <c r="I10" s="25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2.75" customHeight="1" x14ac:dyDescent="0.2">
      <c r="A11" s="173"/>
      <c r="B11" s="165" t="s">
        <v>20</v>
      </c>
      <c r="C11" s="165"/>
      <c r="D11" s="165"/>
      <c r="E11" s="165"/>
      <c r="F11" s="165"/>
      <c r="G11" s="165"/>
      <c r="H11" s="165"/>
      <c r="I11" s="165"/>
      <c r="M11" s="21" t="s">
        <v>21</v>
      </c>
      <c r="N11" s="21" t="s">
        <v>21</v>
      </c>
      <c r="O11" s="21" t="s">
        <v>21</v>
      </c>
      <c r="P11" s="21" t="s">
        <v>21</v>
      </c>
    </row>
    <row r="12" spans="1:16" x14ac:dyDescent="0.2">
      <c r="A12" s="173"/>
      <c r="B12" s="44" t="s">
        <v>89</v>
      </c>
      <c r="C12" s="23" t="s">
        <v>16</v>
      </c>
      <c r="D12" s="24">
        <v>100</v>
      </c>
      <c r="E12" s="64">
        <f>M12/100*$D12</f>
        <v>0.3</v>
      </c>
      <c r="F12" s="64">
        <f>N12/100*$D12</f>
        <v>0.2</v>
      </c>
      <c r="G12" s="64">
        <f>O12/100*$D12</f>
        <v>11</v>
      </c>
      <c r="H12" s="64">
        <f>P12/100*$D12</f>
        <v>52</v>
      </c>
      <c r="I12" s="24">
        <v>82</v>
      </c>
      <c r="M12" s="21">
        <v>0.3</v>
      </c>
      <c r="N12" s="21">
        <v>0.2</v>
      </c>
      <c r="O12" s="21">
        <v>11</v>
      </c>
      <c r="P12" s="21">
        <v>52</v>
      </c>
    </row>
    <row r="13" spans="1:16" x14ac:dyDescent="0.2">
      <c r="A13" s="173"/>
      <c r="B13" s="30" t="s">
        <v>23</v>
      </c>
      <c r="C13" s="41" t="s">
        <v>16</v>
      </c>
      <c r="D13" s="136">
        <f>SUM(D8:D12)</f>
        <v>430</v>
      </c>
      <c r="E13" s="137">
        <f>SUM(E8:E12)</f>
        <v>10.8</v>
      </c>
      <c r="F13" s="137">
        <f>SUM(F8:F12)</f>
        <v>7.0100000000000007</v>
      </c>
      <c r="G13" s="137">
        <f>SUM(G8:G12)</f>
        <v>70.67</v>
      </c>
      <c r="H13" s="137">
        <f>SUM(H8:H12)</f>
        <v>401.8</v>
      </c>
      <c r="I13" s="138"/>
      <c r="M13" s="21" t="s">
        <v>21</v>
      </c>
      <c r="N13" s="21" t="s">
        <v>21</v>
      </c>
      <c r="O13" s="21" t="s">
        <v>21</v>
      </c>
      <c r="P13" s="21" t="s">
        <v>21</v>
      </c>
    </row>
    <row r="14" spans="1:16" x14ac:dyDescent="0.2">
      <c r="A14" s="173"/>
      <c r="B14" s="162" t="s">
        <v>24</v>
      </c>
      <c r="C14" s="162"/>
      <c r="D14" s="162"/>
      <c r="E14" s="162"/>
      <c r="F14" s="162"/>
      <c r="G14" s="162"/>
      <c r="H14" s="162"/>
      <c r="I14" s="162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43.5" customHeight="1" x14ac:dyDescent="0.2">
      <c r="A15" s="72"/>
      <c r="B15" s="36" t="s">
        <v>90</v>
      </c>
      <c r="C15" s="73" t="s">
        <v>16</v>
      </c>
      <c r="D15" s="37">
        <v>40</v>
      </c>
      <c r="E15" s="64">
        <f>M15/100*$D15</f>
        <v>0.4</v>
      </c>
      <c r="F15" s="64">
        <f>N15/100*$D15</f>
        <v>2</v>
      </c>
      <c r="G15" s="64">
        <f>O15/100*$D15</f>
        <v>1.2</v>
      </c>
      <c r="H15" s="64">
        <f>P15/100*$D15</f>
        <v>20</v>
      </c>
      <c r="I15" s="43">
        <v>18</v>
      </c>
      <c r="M15" s="21">
        <v>1</v>
      </c>
      <c r="N15" s="21">
        <v>5</v>
      </c>
      <c r="O15" s="21">
        <v>3</v>
      </c>
      <c r="P15" s="21">
        <v>50</v>
      </c>
    </row>
    <row r="16" spans="1:16" ht="35.85" customHeight="1" x14ac:dyDescent="0.2">
      <c r="A16" s="67"/>
      <c r="B16" s="36" t="s">
        <v>91</v>
      </c>
      <c r="C16" s="41" t="s">
        <v>16</v>
      </c>
      <c r="D16" s="24" t="s">
        <v>92</v>
      </c>
      <c r="E16" s="75">
        <f>(VALUE(LEFT($D16, SEARCH("/", $D16) - 1)) + VALUE(RIGHT($D16,LENB($D16)-SEARCH("/", $D16))))/100*M16</f>
        <v>3.1500000000000004</v>
      </c>
      <c r="F16" s="75">
        <f>(VALUE(LEFT($D16, SEARCH("/", $D16) - 1)) + VALUE(RIGHT($D16,LENB($D16)-SEARCH("/", $D16))))/100*N16</f>
        <v>2.1</v>
      </c>
      <c r="G16" s="75">
        <f>(VALUE(LEFT($D16, SEARCH("/", $D16) - 1)) + VALUE(RIGHT($D16,LENB($D16)-SEARCH("/", $D16))))/100*O16</f>
        <v>14.700000000000001</v>
      </c>
      <c r="H16" s="75">
        <f>(VALUE(LEFT($D16, SEARCH("/", $D16) - 1)) + VALUE(RIGHT($D16,LENB($D16)-SEARCH("/", $D16))))/100*P16</f>
        <v>94.5</v>
      </c>
      <c r="I16" s="62">
        <v>88</v>
      </c>
      <c r="M16" s="21">
        <v>1.5</v>
      </c>
      <c r="N16" s="21">
        <v>1</v>
      </c>
      <c r="O16" s="21">
        <v>7</v>
      </c>
      <c r="P16" s="21">
        <v>45</v>
      </c>
    </row>
    <row r="17" spans="1:16" ht="20.25" customHeight="1" x14ac:dyDescent="0.2">
      <c r="A17" s="169"/>
      <c r="B17" s="36" t="s">
        <v>93</v>
      </c>
      <c r="C17" s="23" t="s">
        <v>16</v>
      </c>
      <c r="D17" s="24">
        <v>120</v>
      </c>
      <c r="E17" s="64">
        <f t="shared" ref="E17:H20" si="1">M17/100*$D17</f>
        <v>18</v>
      </c>
      <c r="F17" s="64">
        <f t="shared" si="1"/>
        <v>7.1999999999999993</v>
      </c>
      <c r="G17" s="64">
        <f t="shared" si="1"/>
        <v>1.2</v>
      </c>
      <c r="H17" s="64">
        <f t="shared" si="1"/>
        <v>144</v>
      </c>
      <c r="I17" s="25">
        <v>269</v>
      </c>
      <c r="M17" s="21">
        <v>15</v>
      </c>
      <c r="N17" s="21">
        <v>6</v>
      </c>
      <c r="O17" s="21">
        <v>1</v>
      </c>
      <c r="P17" s="21">
        <v>120</v>
      </c>
    </row>
    <row r="18" spans="1:16" x14ac:dyDescent="0.2">
      <c r="A18" s="169"/>
      <c r="B18" s="44" t="s">
        <v>94</v>
      </c>
      <c r="C18" s="41" t="s">
        <v>16</v>
      </c>
      <c r="D18" s="24">
        <v>180</v>
      </c>
      <c r="E18" s="64">
        <f t="shared" si="1"/>
        <v>0</v>
      </c>
      <c r="F18" s="64">
        <f t="shared" si="1"/>
        <v>0</v>
      </c>
      <c r="G18" s="64">
        <f t="shared" si="1"/>
        <v>18</v>
      </c>
      <c r="H18" s="64">
        <f t="shared" si="1"/>
        <v>72</v>
      </c>
      <c r="I18" s="25">
        <v>1008</v>
      </c>
      <c r="M18" s="21">
        <v>0</v>
      </c>
      <c r="N18" s="21">
        <v>0</v>
      </c>
      <c r="O18" s="21">
        <v>10</v>
      </c>
      <c r="P18" s="21">
        <v>40</v>
      </c>
    </row>
    <row r="19" spans="1:16" x14ac:dyDescent="0.2">
      <c r="A19" s="169"/>
      <c r="B19" s="44" t="s">
        <v>29</v>
      </c>
      <c r="C19" s="23" t="s">
        <v>16</v>
      </c>
      <c r="D19" s="24">
        <v>30</v>
      </c>
      <c r="E19" s="64">
        <f t="shared" si="1"/>
        <v>1.9500000000000002</v>
      </c>
      <c r="F19" s="64">
        <f t="shared" si="1"/>
        <v>0.36</v>
      </c>
      <c r="G19" s="64">
        <f t="shared" si="1"/>
        <v>12</v>
      </c>
      <c r="H19" s="64">
        <f t="shared" si="1"/>
        <v>64.2</v>
      </c>
      <c r="I19" s="77">
        <v>110</v>
      </c>
      <c r="M19" s="21">
        <v>6.5</v>
      </c>
      <c r="N19" s="21">
        <v>1.2</v>
      </c>
      <c r="O19" s="21">
        <v>40</v>
      </c>
      <c r="P19" s="21">
        <v>214</v>
      </c>
    </row>
    <row r="20" spans="1:16" x14ac:dyDescent="0.2">
      <c r="A20" s="169"/>
      <c r="B20" s="44" t="s">
        <v>30</v>
      </c>
      <c r="C20" s="23" t="s">
        <v>16</v>
      </c>
      <c r="D20" s="24">
        <v>20</v>
      </c>
      <c r="E20" s="64">
        <f t="shared" si="1"/>
        <v>1.4000000000000001</v>
      </c>
      <c r="F20" s="64">
        <f t="shared" si="1"/>
        <v>0.54</v>
      </c>
      <c r="G20" s="64">
        <f t="shared" si="1"/>
        <v>10.18</v>
      </c>
      <c r="H20" s="64">
        <f t="shared" si="1"/>
        <v>53.2</v>
      </c>
      <c r="I20" s="78">
        <v>111</v>
      </c>
      <c r="M20" s="21">
        <v>7</v>
      </c>
      <c r="N20" s="21">
        <v>2.7</v>
      </c>
      <c r="O20" s="21">
        <v>50.9</v>
      </c>
      <c r="P20" s="21">
        <v>266</v>
      </c>
    </row>
    <row r="21" spans="1:16" x14ac:dyDescent="0.2">
      <c r="A21" s="169"/>
      <c r="B21" s="46" t="s">
        <v>31</v>
      </c>
      <c r="C21" s="109"/>
      <c r="D21" s="109">
        <f>SUM(D15:D20)</f>
        <v>390</v>
      </c>
      <c r="E21" s="137">
        <f>SUM(E15:E20)</f>
        <v>24.9</v>
      </c>
      <c r="F21" s="137">
        <f>SUM(F15:F20)</f>
        <v>12.2</v>
      </c>
      <c r="G21" s="137">
        <f>SUM(G15:G20)</f>
        <v>57.28</v>
      </c>
      <c r="H21" s="137">
        <f>SUM(H15:H20)</f>
        <v>447.9</v>
      </c>
      <c r="I21" s="43"/>
      <c r="M21" s="21" t="s">
        <v>21</v>
      </c>
      <c r="N21" s="21" t="s">
        <v>21</v>
      </c>
      <c r="O21" s="21" t="s">
        <v>21</v>
      </c>
      <c r="P21" s="21" t="s">
        <v>21</v>
      </c>
    </row>
    <row r="22" spans="1:16" x14ac:dyDescent="0.2">
      <c r="A22" s="67"/>
      <c r="B22" s="162" t="s">
        <v>32</v>
      </c>
      <c r="C22" s="162"/>
      <c r="D22" s="162"/>
      <c r="E22" s="162"/>
      <c r="F22" s="162"/>
      <c r="G22" s="162"/>
      <c r="H22" s="162"/>
      <c r="I22" s="162"/>
      <c r="M22" s="21" t="s">
        <v>21</v>
      </c>
      <c r="N22" s="21" t="s">
        <v>21</v>
      </c>
      <c r="O22" s="21" t="s">
        <v>21</v>
      </c>
      <c r="P22" s="21" t="s">
        <v>21</v>
      </c>
    </row>
    <row r="23" spans="1:16" x14ac:dyDescent="0.2">
      <c r="A23" s="67"/>
      <c r="B23" s="44" t="s">
        <v>95</v>
      </c>
      <c r="C23" s="23" t="s">
        <v>16</v>
      </c>
      <c r="D23" s="24">
        <v>180</v>
      </c>
      <c r="E23" s="64">
        <f t="shared" ref="E23:H24" si="2">M23/100*$D23</f>
        <v>0</v>
      </c>
      <c r="F23" s="64">
        <f t="shared" si="2"/>
        <v>0</v>
      </c>
      <c r="G23" s="64">
        <f t="shared" si="2"/>
        <v>14.4</v>
      </c>
      <c r="H23" s="64">
        <f t="shared" si="2"/>
        <v>54</v>
      </c>
      <c r="I23" s="95">
        <v>173</v>
      </c>
      <c r="M23" s="21">
        <v>0</v>
      </c>
      <c r="N23" s="21">
        <v>0</v>
      </c>
      <c r="O23" s="21">
        <v>8</v>
      </c>
      <c r="P23" s="21">
        <v>30</v>
      </c>
    </row>
    <row r="24" spans="1:16" x14ac:dyDescent="0.2">
      <c r="A24" s="67"/>
      <c r="B24" s="134" t="s">
        <v>80</v>
      </c>
      <c r="C24" s="76" t="s">
        <v>16</v>
      </c>
      <c r="D24" s="104">
        <v>100</v>
      </c>
      <c r="E24" s="64">
        <f t="shared" si="2"/>
        <v>3</v>
      </c>
      <c r="F24" s="64">
        <f t="shared" si="2"/>
        <v>10</v>
      </c>
      <c r="G24" s="64">
        <f t="shared" si="2"/>
        <v>30</v>
      </c>
      <c r="H24" s="64">
        <f t="shared" si="2"/>
        <v>220.00000000000003</v>
      </c>
      <c r="I24" s="43"/>
      <c r="M24" s="21">
        <v>3</v>
      </c>
      <c r="N24" s="21">
        <v>10</v>
      </c>
      <c r="O24" s="21">
        <v>30</v>
      </c>
      <c r="P24" s="21">
        <v>220</v>
      </c>
    </row>
    <row r="25" spans="1:16" x14ac:dyDescent="0.2">
      <c r="A25" s="67"/>
      <c r="B25" s="81" t="s">
        <v>35</v>
      </c>
      <c r="C25" s="10" t="s">
        <v>16</v>
      </c>
      <c r="D25" s="82">
        <f>D24+D23</f>
        <v>280</v>
      </c>
      <c r="E25" s="83">
        <v>251</v>
      </c>
      <c r="F25" s="83">
        <v>252</v>
      </c>
      <c r="G25" s="83">
        <v>253</v>
      </c>
      <c r="H25" s="83">
        <v>254</v>
      </c>
      <c r="I25" s="43"/>
      <c r="M25" s="21" t="s">
        <v>21</v>
      </c>
      <c r="N25" s="21" t="s">
        <v>21</v>
      </c>
      <c r="O25" s="21" t="s">
        <v>21</v>
      </c>
      <c r="P25" s="21" t="s">
        <v>21</v>
      </c>
    </row>
    <row r="26" spans="1:16" x14ac:dyDescent="0.2">
      <c r="A26" s="67"/>
      <c r="B26" s="84" t="s">
        <v>36</v>
      </c>
      <c r="C26" s="109" t="s">
        <v>16</v>
      </c>
      <c r="D26" s="136">
        <f>SUM(D13,D21,D25)</f>
        <v>1100</v>
      </c>
      <c r="E26" s="137">
        <f>SUM(E13,E21,E25)</f>
        <v>286.7</v>
      </c>
      <c r="F26" s="137">
        <f>SUM(F13,F21,F25)</f>
        <v>271.20999999999998</v>
      </c>
      <c r="G26" s="137">
        <f>SUM(G13,G21,G25)</f>
        <v>380.95</v>
      </c>
      <c r="H26" s="137">
        <f>SUM(H13,H21,H25)</f>
        <v>1103.7</v>
      </c>
      <c r="I26" s="139"/>
      <c r="M26" s="21" t="s">
        <v>21</v>
      </c>
      <c r="N26" s="21" t="s">
        <v>21</v>
      </c>
      <c r="O26" s="21" t="s">
        <v>21</v>
      </c>
      <c r="P26" s="21" t="s">
        <v>21</v>
      </c>
    </row>
  </sheetData>
  <mergeCells count="13">
    <mergeCell ref="A10:A14"/>
    <mergeCell ref="B11:I11"/>
    <mergeCell ref="B14:I14"/>
    <mergeCell ref="A17:A21"/>
    <mergeCell ref="B22:I22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4" zoomScaleNormal="100" workbookViewId="0">
      <selection activeCell="I16" sqref="B16:I16"/>
    </sheetView>
  </sheetViews>
  <sheetFormatPr defaultColWidth="8.5703125" defaultRowHeight="12.75" x14ac:dyDescent="0.2"/>
  <cols>
    <col min="2" max="2" width="21.140625" style="1" customWidth="1"/>
    <col min="5" max="7" width="9" style="1" customWidth="1"/>
    <col min="11" max="11" width="11.57031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ht="25.5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  <c r="N6" s="1" t="s">
        <v>96</v>
      </c>
    </row>
    <row r="7" spans="1:16" x14ac:dyDescent="0.2">
      <c r="A7" s="114" t="s">
        <v>97</v>
      </c>
      <c r="B7" s="114" t="s">
        <v>10</v>
      </c>
      <c r="C7" s="114"/>
      <c r="D7" s="140"/>
      <c r="E7" s="140"/>
      <c r="F7" s="140"/>
      <c r="G7" s="140"/>
      <c r="H7" s="140"/>
      <c r="I7" s="141"/>
      <c r="M7" s="1" t="s">
        <v>98</v>
      </c>
      <c r="N7" s="1" t="s">
        <v>99</v>
      </c>
      <c r="O7" s="1" t="s">
        <v>100</v>
      </c>
      <c r="P7" s="1" t="s">
        <v>101</v>
      </c>
    </row>
    <row r="8" spans="1:16" x14ac:dyDescent="0.2">
      <c r="A8" s="94"/>
      <c r="B8" s="81" t="s">
        <v>102</v>
      </c>
      <c r="C8" s="91" t="s">
        <v>16</v>
      </c>
      <c r="D8" s="37">
        <v>200</v>
      </c>
      <c r="E8" s="75">
        <f t="shared" ref="E8:H10" si="0">M8/100*$D8</f>
        <v>8</v>
      </c>
      <c r="F8" s="75">
        <f t="shared" si="0"/>
        <v>4</v>
      </c>
      <c r="G8" s="75">
        <f t="shared" si="0"/>
        <v>30</v>
      </c>
      <c r="H8" s="75">
        <f t="shared" si="0"/>
        <v>200</v>
      </c>
      <c r="I8" s="103">
        <v>268</v>
      </c>
      <c r="M8" s="21">
        <v>4</v>
      </c>
      <c r="N8" s="21">
        <v>2</v>
      </c>
      <c r="O8" s="21">
        <v>15</v>
      </c>
      <c r="P8" s="21">
        <v>100</v>
      </c>
    </row>
    <row r="9" spans="1:16" x14ac:dyDescent="0.2">
      <c r="A9" s="167"/>
      <c r="B9" s="80" t="s">
        <v>48</v>
      </c>
      <c r="C9" s="73" t="s">
        <v>16</v>
      </c>
      <c r="D9" s="24">
        <v>180</v>
      </c>
      <c r="E9" s="64">
        <f t="shared" si="0"/>
        <v>5.76</v>
      </c>
      <c r="F9" s="64">
        <f t="shared" si="0"/>
        <v>3.6</v>
      </c>
      <c r="G9" s="64">
        <f t="shared" si="0"/>
        <v>15.3</v>
      </c>
      <c r="H9" s="64">
        <f t="shared" si="0"/>
        <v>108</v>
      </c>
      <c r="I9" s="28">
        <v>173</v>
      </c>
      <c r="M9" s="21">
        <v>3.2</v>
      </c>
      <c r="N9" s="21">
        <v>2</v>
      </c>
      <c r="O9" s="21">
        <v>8.5</v>
      </c>
      <c r="P9" s="21">
        <v>60</v>
      </c>
    </row>
    <row r="10" spans="1:16" x14ac:dyDescent="0.2">
      <c r="A10" s="167"/>
      <c r="B10" s="22" t="s">
        <v>30</v>
      </c>
      <c r="C10" s="23" t="s">
        <v>16</v>
      </c>
      <c r="D10" s="130">
        <v>20</v>
      </c>
      <c r="E10" s="75">
        <f t="shared" si="0"/>
        <v>1.4000000000000001</v>
      </c>
      <c r="F10" s="75">
        <f t="shared" si="0"/>
        <v>0.54</v>
      </c>
      <c r="G10" s="75">
        <f t="shared" si="0"/>
        <v>10.18</v>
      </c>
      <c r="H10" s="75">
        <f t="shared" si="0"/>
        <v>53.2</v>
      </c>
      <c r="I10" s="45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x14ac:dyDescent="0.2">
      <c r="A11" s="167"/>
      <c r="B11" s="22" t="s">
        <v>53</v>
      </c>
      <c r="C11" s="23" t="s">
        <v>16</v>
      </c>
      <c r="D11" s="24">
        <v>10</v>
      </c>
      <c r="E11" s="64">
        <v>0.05</v>
      </c>
      <c r="F11" s="64">
        <v>8.25</v>
      </c>
      <c r="G11" s="64">
        <v>0.1</v>
      </c>
      <c r="H11" s="64">
        <v>74.5</v>
      </c>
      <c r="I11" s="25">
        <v>79</v>
      </c>
      <c r="M11" s="21">
        <v>25</v>
      </c>
      <c r="N11" s="21">
        <v>30</v>
      </c>
      <c r="O11" s="21">
        <v>0</v>
      </c>
      <c r="P11" s="21">
        <v>370</v>
      </c>
    </row>
    <row r="12" spans="1:16" ht="17.25" customHeight="1" x14ac:dyDescent="0.2">
      <c r="A12" s="167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27.75" customHeight="1" x14ac:dyDescent="0.2">
      <c r="A13" s="167"/>
      <c r="B13" s="111" t="s">
        <v>54</v>
      </c>
      <c r="C13" s="23" t="s">
        <v>16</v>
      </c>
      <c r="D13" s="37">
        <v>180</v>
      </c>
      <c r="E13" s="75">
        <f>M13/100*$D13</f>
        <v>0.18</v>
      </c>
      <c r="F13" s="75">
        <f>N13/100*$D13</f>
        <v>0</v>
      </c>
      <c r="G13" s="75">
        <f>O13/100*$D13</f>
        <v>18</v>
      </c>
      <c r="H13" s="75">
        <f>P13/100*$D13</f>
        <v>72</v>
      </c>
      <c r="I13" s="38">
        <v>342</v>
      </c>
      <c r="M13" s="21">
        <v>0.1</v>
      </c>
      <c r="N13" s="21">
        <v>0</v>
      </c>
      <c r="O13" s="21">
        <v>10</v>
      </c>
      <c r="P13" s="21">
        <v>40</v>
      </c>
    </row>
    <row r="14" spans="1:16" ht="18.75" customHeight="1" x14ac:dyDescent="0.2">
      <c r="A14" s="97"/>
      <c r="B14" s="30" t="s">
        <v>23</v>
      </c>
      <c r="C14" s="17"/>
      <c r="D14" s="10">
        <f>SUM(D8:D9)</f>
        <v>380</v>
      </c>
      <c r="E14" s="56">
        <f>SUM(E8:E11,E13)</f>
        <v>15.39</v>
      </c>
      <c r="F14" s="56">
        <f>SUM(F8:F11,F13)</f>
        <v>16.39</v>
      </c>
      <c r="G14" s="56">
        <f>SUM(G8:G11,G13)</f>
        <v>73.58</v>
      </c>
      <c r="H14" s="56">
        <f>SUM(H8:H11,H13)</f>
        <v>507.7</v>
      </c>
      <c r="I14" s="43">
        <v>95</v>
      </c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x14ac:dyDescent="0.2">
      <c r="A15" s="35"/>
      <c r="B15" s="162" t="s">
        <v>24</v>
      </c>
      <c r="C15" s="162"/>
      <c r="D15" s="162"/>
      <c r="E15" s="162"/>
      <c r="F15" s="162"/>
      <c r="G15" s="162"/>
      <c r="H15" s="162"/>
      <c r="I15" s="162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ht="30" customHeight="1" x14ac:dyDescent="0.2">
      <c r="A16" s="15"/>
      <c r="B16" s="36" t="s">
        <v>103</v>
      </c>
      <c r="C16" s="73" t="s">
        <v>16</v>
      </c>
      <c r="D16" s="24">
        <v>40</v>
      </c>
      <c r="E16" s="75">
        <f t="shared" ref="E16:H17" si="1">M16/100*$D16</f>
        <v>0.32</v>
      </c>
      <c r="F16" s="75">
        <f t="shared" si="1"/>
        <v>0.04</v>
      </c>
      <c r="G16" s="75">
        <f t="shared" si="1"/>
        <v>1.2</v>
      </c>
      <c r="H16" s="75">
        <f t="shared" si="1"/>
        <v>6</v>
      </c>
      <c r="I16" s="25">
        <v>31</v>
      </c>
      <c r="M16" s="21">
        <v>0.8</v>
      </c>
      <c r="N16" s="21">
        <v>0.1</v>
      </c>
      <c r="O16" s="21">
        <v>3</v>
      </c>
      <c r="P16" s="21">
        <v>15</v>
      </c>
    </row>
    <row r="17" spans="1:16" ht="39" customHeight="1" x14ac:dyDescent="0.2">
      <c r="A17" s="15"/>
      <c r="B17" s="36" t="s">
        <v>104</v>
      </c>
      <c r="C17" s="73" t="s">
        <v>16</v>
      </c>
      <c r="D17" s="100">
        <v>200</v>
      </c>
      <c r="E17" s="75">
        <f t="shared" si="1"/>
        <v>3</v>
      </c>
      <c r="F17" s="75">
        <f t="shared" si="1"/>
        <v>6</v>
      </c>
      <c r="G17" s="75">
        <f t="shared" si="1"/>
        <v>12</v>
      </c>
      <c r="H17" s="75">
        <f t="shared" si="1"/>
        <v>100</v>
      </c>
      <c r="I17" s="101">
        <v>102</v>
      </c>
      <c r="M17" s="21">
        <v>1.5</v>
      </c>
      <c r="N17" s="21">
        <v>3</v>
      </c>
      <c r="O17" s="21">
        <v>6</v>
      </c>
      <c r="P17" s="21">
        <v>50</v>
      </c>
    </row>
    <row r="18" spans="1:16" ht="37.5" customHeight="1" x14ac:dyDescent="0.2">
      <c r="A18" s="15"/>
      <c r="B18" s="36" t="s">
        <v>105</v>
      </c>
      <c r="C18" s="41" t="s">
        <v>16</v>
      </c>
      <c r="D18" s="142" t="s">
        <v>106</v>
      </c>
      <c r="E18" s="75">
        <f>(VALUE(LEFT($D18, SEARCH("/", $D18) - 1)) + VALUE(RIGHT($D18,LENB($D18)-SEARCH("/", $D18))))/100*M18</f>
        <v>8.3999999999999986</v>
      </c>
      <c r="F18" s="75">
        <f>(VALUE(LEFT($D18, SEARCH("/", $D18) - 1)) + VALUE(RIGHT($D18,LENB($D18)-SEARCH("/", $D18))))/100*N18</f>
        <v>7</v>
      </c>
      <c r="G18" s="75">
        <f>(VALUE(LEFT($D18, SEARCH("/", $D18) - 1)) + VALUE(RIGHT($D18,LENB($D18)-SEARCH("/", $D18))))/100*O18</f>
        <v>3.5</v>
      </c>
      <c r="H18" s="75">
        <f>(VALUE(LEFT($D18, SEARCH("/", $D18) - 1)) + VALUE(RIGHT($D18,LENB($D18)-SEARCH("/", $D18))))/100*P18</f>
        <v>105</v>
      </c>
      <c r="I18" s="62" t="s">
        <v>107</v>
      </c>
      <c r="M18" s="21">
        <v>12</v>
      </c>
      <c r="N18" s="21">
        <v>10</v>
      </c>
      <c r="O18" s="21">
        <v>5</v>
      </c>
      <c r="P18" s="21">
        <v>150</v>
      </c>
    </row>
    <row r="19" spans="1:16" x14ac:dyDescent="0.2">
      <c r="A19" s="15"/>
      <c r="B19" s="143" t="s">
        <v>108</v>
      </c>
      <c r="C19" s="23" t="s">
        <v>16</v>
      </c>
      <c r="D19" s="24">
        <v>120</v>
      </c>
      <c r="E19" s="75">
        <f t="shared" ref="E19:H22" si="2">M19/100*$D19</f>
        <v>3</v>
      </c>
      <c r="F19" s="75">
        <f t="shared" si="2"/>
        <v>6</v>
      </c>
      <c r="G19" s="75">
        <f t="shared" si="2"/>
        <v>36</v>
      </c>
      <c r="H19" s="75">
        <f t="shared" si="2"/>
        <v>216</v>
      </c>
      <c r="I19" s="78">
        <v>315</v>
      </c>
      <c r="M19" s="21">
        <v>2.5</v>
      </c>
      <c r="N19" s="21">
        <v>5</v>
      </c>
      <c r="O19" s="21">
        <v>30</v>
      </c>
      <c r="P19" s="21">
        <v>180</v>
      </c>
    </row>
    <row r="20" spans="1:16" x14ac:dyDescent="0.2">
      <c r="A20" s="15"/>
      <c r="B20" s="80" t="s">
        <v>22</v>
      </c>
      <c r="C20" s="23" t="s">
        <v>16</v>
      </c>
      <c r="D20" s="24">
        <v>180</v>
      </c>
      <c r="E20" s="75">
        <f t="shared" si="2"/>
        <v>0.36</v>
      </c>
      <c r="F20" s="75">
        <f t="shared" si="2"/>
        <v>0.18</v>
      </c>
      <c r="G20" s="75">
        <f t="shared" si="2"/>
        <v>25.200000000000003</v>
      </c>
      <c r="H20" s="75">
        <f t="shared" si="2"/>
        <v>108</v>
      </c>
      <c r="I20" s="45">
        <v>348</v>
      </c>
      <c r="M20" s="21">
        <v>0.2</v>
      </c>
      <c r="N20" s="21">
        <v>0.1</v>
      </c>
      <c r="O20" s="21">
        <v>14</v>
      </c>
      <c r="P20" s="21">
        <v>60</v>
      </c>
    </row>
    <row r="21" spans="1:16" x14ac:dyDescent="0.2">
      <c r="A21" s="15"/>
      <c r="B21" s="44" t="s">
        <v>29</v>
      </c>
      <c r="C21" s="17" t="s">
        <v>16</v>
      </c>
      <c r="D21" s="24">
        <v>30</v>
      </c>
      <c r="E21" s="75">
        <f t="shared" si="2"/>
        <v>1.9500000000000002</v>
      </c>
      <c r="F21" s="75">
        <f t="shared" si="2"/>
        <v>0.36</v>
      </c>
      <c r="G21" s="75">
        <f t="shared" si="2"/>
        <v>12</v>
      </c>
      <c r="H21" s="75">
        <f t="shared" si="2"/>
        <v>64.2</v>
      </c>
      <c r="I21" s="45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15"/>
      <c r="B22" s="44" t="s">
        <v>30</v>
      </c>
      <c r="C22" s="73" t="s">
        <v>16</v>
      </c>
      <c r="D22" s="24">
        <v>20</v>
      </c>
      <c r="E22" s="75">
        <f t="shared" si="2"/>
        <v>1.4000000000000001</v>
      </c>
      <c r="F22" s="75">
        <f t="shared" si="2"/>
        <v>0.54</v>
      </c>
      <c r="G22" s="75">
        <f t="shared" si="2"/>
        <v>10.18</v>
      </c>
      <c r="H22" s="75">
        <f t="shared" si="2"/>
        <v>53.2</v>
      </c>
      <c r="I22" s="25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15"/>
      <c r="B23" s="46" t="s">
        <v>31</v>
      </c>
      <c r="C23" s="76" t="s">
        <v>16</v>
      </c>
      <c r="D23" s="85">
        <f>SUM(D19:D22,D16)+80+160</f>
        <v>630</v>
      </c>
      <c r="E23" s="56">
        <f>SUM(E16:E22)</f>
        <v>18.429999999999996</v>
      </c>
      <c r="F23" s="56">
        <f>SUM(F16:F22)</f>
        <v>20.119999999999997</v>
      </c>
      <c r="G23" s="56">
        <f>SUM(G16:G22)</f>
        <v>100.08000000000001</v>
      </c>
      <c r="H23" s="56">
        <f>SUM(H16:H22)</f>
        <v>652.40000000000009</v>
      </c>
      <c r="I23" s="144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15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x14ac:dyDescent="0.2">
      <c r="A25" s="15"/>
      <c r="B25" s="145" t="s">
        <v>59</v>
      </c>
      <c r="C25" s="41" t="s">
        <v>16</v>
      </c>
      <c r="D25" s="144">
        <v>180</v>
      </c>
      <c r="E25" s="75">
        <f t="shared" ref="E25:H26" si="3">M25/100*$D25</f>
        <v>5.0399999999999991</v>
      </c>
      <c r="F25" s="75">
        <f t="shared" si="3"/>
        <v>6.48</v>
      </c>
      <c r="G25" s="75">
        <f t="shared" si="3"/>
        <v>8.2799999999999994</v>
      </c>
      <c r="H25" s="75">
        <f t="shared" si="3"/>
        <v>99.000000000000014</v>
      </c>
      <c r="I25" s="144"/>
      <c r="M25" s="21">
        <v>2.8</v>
      </c>
      <c r="N25" s="21">
        <v>3.6</v>
      </c>
      <c r="O25" s="21">
        <v>4.5999999999999996</v>
      </c>
      <c r="P25" s="21">
        <v>55</v>
      </c>
    </row>
    <row r="26" spans="1:16" ht="13.5" customHeight="1" x14ac:dyDescent="0.2">
      <c r="A26" s="15"/>
      <c r="B26" s="146" t="s">
        <v>49</v>
      </c>
      <c r="C26" s="10" t="s">
        <v>16</v>
      </c>
      <c r="D26" s="24">
        <v>40</v>
      </c>
      <c r="E26" s="75">
        <f t="shared" si="3"/>
        <v>2</v>
      </c>
      <c r="F26" s="75">
        <f t="shared" si="3"/>
        <v>1.2</v>
      </c>
      <c r="G26" s="75">
        <f t="shared" si="3"/>
        <v>28</v>
      </c>
      <c r="H26" s="75">
        <f t="shared" si="3"/>
        <v>140</v>
      </c>
      <c r="I26" s="103"/>
      <c r="M26" s="21">
        <v>5</v>
      </c>
      <c r="N26" s="21">
        <v>3</v>
      </c>
      <c r="O26" s="21">
        <v>70</v>
      </c>
      <c r="P26" s="21">
        <v>350</v>
      </c>
    </row>
    <row r="27" spans="1:16" x14ac:dyDescent="0.2">
      <c r="A27" s="15"/>
      <c r="B27" s="81" t="s">
        <v>35</v>
      </c>
      <c r="C27" s="10" t="s">
        <v>16</v>
      </c>
      <c r="D27" s="85">
        <f>SUM(D25:D26)</f>
        <v>220</v>
      </c>
      <c r="E27" s="56">
        <f>SUM(E14,E20,E26)</f>
        <v>17.75</v>
      </c>
      <c r="F27" s="56">
        <f>SUM(F14,F20,F26)</f>
        <v>17.77</v>
      </c>
      <c r="G27" s="56">
        <f>SUM(G14,G20,G26)</f>
        <v>126.78</v>
      </c>
      <c r="H27" s="56">
        <f>SUM(H14,H20,H26)</f>
        <v>755.7</v>
      </c>
      <c r="I27" s="106"/>
      <c r="M27" s="21" t="s">
        <v>21</v>
      </c>
      <c r="N27" s="21" t="s">
        <v>21</v>
      </c>
      <c r="O27" s="21" t="s">
        <v>21</v>
      </c>
      <c r="P27" s="21" t="s">
        <v>21</v>
      </c>
    </row>
    <row r="28" spans="1:16" x14ac:dyDescent="0.2">
      <c r="A28" s="147"/>
      <c r="B28" s="81" t="s">
        <v>36</v>
      </c>
      <c r="C28" s="148"/>
      <c r="D28" s="85">
        <f>D27+D23+D14</f>
        <v>1230</v>
      </c>
      <c r="E28" s="56">
        <f>E27+E23+E14</f>
        <v>51.569999999999993</v>
      </c>
      <c r="F28" s="56">
        <f>F27+F23+F14</f>
        <v>54.28</v>
      </c>
      <c r="G28" s="56">
        <f>G27+G23+G14</f>
        <v>300.44</v>
      </c>
      <c r="H28" s="56">
        <f>H27+H23+H14</f>
        <v>1915.8000000000002</v>
      </c>
      <c r="I28" s="148"/>
      <c r="M28" s="21" t="s">
        <v>21</v>
      </c>
      <c r="N28" s="21" t="s">
        <v>21</v>
      </c>
      <c r="O28" s="21" t="s">
        <v>21</v>
      </c>
      <c r="P28" s="21" t="s">
        <v>21</v>
      </c>
    </row>
  </sheetData>
  <mergeCells count="12">
    <mergeCell ref="A9:A13"/>
    <mergeCell ref="B12:I12"/>
    <mergeCell ref="B15:I15"/>
    <mergeCell ref="B24:I24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workbookViewId="0">
      <selection activeCell="D18" sqref="D18"/>
    </sheetView>
  </sheetViews>
  <sheetFormatPr defaultColWidth="8.5703125" defaultRowHeight="12.75" x14ac:dyDescent="0.2"/>
  <cols>
    <col min="1" max="1" width="6.5703125" style="1" customWidth="1"/>
    <col min="2" max="2" width="17.5703125" style="1" customWidth="1"/>
    <col min="3" max="3" width="5.42578125" style="1" customWidth="1"/>
    <col min="6" max="6" width="10.7109375" style="1" customWidth="1"/>
    <col min="7" max="7" width="10.85546875" style="1" customWidth="1"/>
    <col min="9" max="9" width="10.5703125" style="1" customWidth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4"/>
    </row>
    <row r="2" spans="1:16" ht="20.25" x14ac:dyDescent="0.2">
      <c r="A2" s="156" t="s">
        <v>37</v>
      </c>
      <c r="B2" s="156"/>
      <c r="C2" s="156"/>
      <c r="D2" s="156"/>
      <c r="E2" s="156"/>
      <c r="F2" s="156"/>
      <c r="G2" s="156"/>
      <c r="H2" s="156"/>
      <c r="I2" s="156"/>
    </row>
    <row r="3" spans="1:16" ht="15.75" x14ac:dyDescent="0.2">
      <c r="A3" s="5"/>
      <c r="B3" s="6"/>
      <c r="C3" s="7"/>
      <c r="D3" s="7"/>
      <c r="E3" s="8"/>
      <c r="F3" s="7"/>
      <c r="G3" s="7"/>
      <c r="H3" s="7"/>
      <c r="I3" s="9"/>
    </row>
    <row r="4" spans="1:16" ht="15" x14ac:dyDescent="0.2">
      <c r="A4" s="157"/>
      <c r="B4" s="157"/>
      <c r="C4" s="157"/>
      <c r="D4" s="157"/>
      <c r="E4" s="157"/>
      <c r="F4" s="157"/>
      <c r="G4" s="157"/>
      <c r="H4" s="157"/>
      <c r="I4" s="157"/>
    </row>
    <row r="5" spans="1:16" ht="12.75" customHeight="1" x14ac:dyDescent="0.2">
      <c r="A5" s="158" t="s">
        <v>0</v>
      </c>
      <c r="B5" s="159" t="s">
        <v>1</v>
      </c>
      <c r="C5" s="159" t="s">
        <v>2</v>
      </c>
      <c r="D5" s="159"/>
      <c r="E5" s="160" t="s">
        <v>3</v>
      </c>
      <c r="F5" s="160"/>
      <c r="G5" s="160"/>
      <c r="H5" s="159" t="s">
        <v>4</v>
      </c>
      <c r="I5" s="161" t="s">
        <v>5</v>
      </c>
    </row>
    <row r="6" spans="1:16" x14ac:dyDescent="0.2">
      <c r="A6" s="158"/>
      <c r="B6" s="159"/>
      <c r="C6" s="159"/>
      <c r="D6" s="159"/>
      <c r="E6" s="11" t="s">
        <v>6</v>
      </c>
      <c r="F6" s="12" t="s">
        <v>7</v>
      </c>
      <c r="G6" s="12" t="s">
        <v>8</v>
      </c>
      <c r="H6" s="159"/>
      <c r="I6" s="161"/>
    </row>
    <row r="7" spans="1:16" x14ac:dyDescent="0.2">
      <c r="A7" s="87" t="s">
        <v>123</v>
      </c>
      <c r="B7" s="162" t="s">
        <v>10</v>
      </c>
      <c r="C7" s="162"/>
      <c r="D7" s="162"/>
      <c r="E7" s="162"/>
      <c r="F7" s="162"/>
      <c r="G7" s="162"/>
      <c r="H7" s="162"/>
      <c r="I7" s="162"/>
    </row>
    <row r="8" spans="1:16" ht="28.5" customHeight="1" x14ac:dyDescent="0.2">
      <c r="A8" s="82"/>
      <c r="B8" s="36" t="s">
        <v>109</v>
      </c>
      <c r="C8" s="41" t="s">
        <v>16</v>
      </c>
      <c r="D8" s="37">
        <v>200</v>
      </c>
      <c r="E8" s="64">
        <f t="shared" ref="E8:H11" si="0">M8/100*$D8</f>
        <v>6</v>
      </c>
      <c r="F8" s="64">
        <f t="shared" si="0"/>
        <v>4</v>
      </c>
      <c r="G8" s="64">
        <f t="shared" si="0"/>
        <v>40</v>
      </c>
      <c r="H8" s="64">
        <f t="shared" si="0"/>
        <v>220.00000000000003</v>
      </c>
      <c r="I8" s="43">
        <v>31</v>
      </c>
      <c r="M8" s="21">
        <v>3</v>
      </c>
      <c r="N8" s="21">
        <v>2</v>
      </c>
      <c r="O8" s="21">
        <v>20</v>
      </c>
      <c r="P8" s="21">
        <v>110</v>
      </c>
    </row>
    <row r="9" spans="1:16" x14ac:dyDescent="0.2">
      <c r="A9" s="164"/>
      <c r="B9" s="118" t="s">
        <v>40</v>
      </c>
      <c r="C9" s="41" t="s">
        <v>16</v>
      </c>
      <c r="D9" s="24">
        <v>180</v>
      </c>
      <c r="E9" s="64">
        <f t="shared" si="0"/>
        <v>5.76</v>
      </c>
      <c r="F9" s="64">
        <f t="shared" si="0"/>
        <v>3.6</v>
      </c>
      <c r="G9" s="64">
        <f t="shared" si="0"/>
        <v>15.3</v>
      </c>
      <c r="H9" s="64">
        <f t="shared" si="0"/>
        <v>108</v>
      </c>
      <c r="I9" s="45">
        <v>69</v>
      </c>
      <c r="M9" s="21">
        <v>3.2</v>
      </c>
      <c r="N9" s="21">
        <v>2</v>
      </c>
      <c r="O9" s="21">
        <v>8.5</v>
      </c>
      <c r="P9" s="21">
        <v>60</v>
      </c>
    </row>
    <row r="10" spans="1:16" ht="18" customHeight="1" x14ac:dyDescent="0.2">
      <c r="A10" s="164"/>
      <c r="B10" s="22" t="s">
        <v>30</v>
      </c>
      <c r="C10" s="23" t="s">
        <v>16</v>
      </c>
      <c r="D10" s="24">
        <v>20</v>
      </c>
      <c r="E10" s="64">
        <f t="shared" si="0"/>
        <v>1.4000000000000001</v>
      </c>
      <c r="F10" s="64">
        <f t="shared" si="0"/>
        <v>0.54</v>
      </c>
      <c r="G10" s="64">
        <f t="shared" si="0"/>
        <v>10.18</v>
      </c>
      <c r="H10" s="64">
        <f t="shared" si="0"/>
        <v>53.2</v>
      </c>
      <c r="I10" s="119">
        <v>111</v>
      </c>
      <c r="M10" s="21">
        <v>7</v>
      </c>
      <c r="N10" s="21">
        <v>2.7</v>
      </c>
      <c r="O10" s="21">
        <v>50.9</v>
      </c>
      <c r="P10" s="21">
        <v>266</v>
      </c>
    </row>
    <row r="11" spans="1:16" ht="18" customHeight="1" x14ac:dyDescent="0.2">
      <c r="A11" s="164"/>
      <c r="B11" s="68" t="s">
        <v>41</v>
      </c>
      <c r="C11" s="52" t="s">
        <v>16</v>
      </c>
      <c r="D11" s="52">
        <v>10</v>
      </c>
      <c r="E11" s="64">
        <f t="shared" si="0"/>
        <v>0.05</v>
      </c>
      <c r="F11" s="64">
        <f t="shared" si="0"/>
        <v>8.1999999999999993</v>
      </c>
      <c r="G11" s="64">
        <f t="shared" si="0"/>
        <v>0.08</v>
      </c>
      <c r="H11" s="64">
        <f t="shared" si="0"/>
        <v>74.5</v>
      </c>
      <c r="I11" s="49">
        <v>75</v>
      </c>
      <c r="M11" s="21">
        <v>0.5</v>
      </c>
      <c r="N11" s="21">
        <v>82</v>
      </c>
      <c r="O11" s="21">
        <v>0.8</v>
      </c>
      <c r="P11" s="21">
        <v>745</v>
      </c>
    </row>
    <row r="12" spans="1:16" ht="15.75" customHeight="1" x14ac:dyDescent="0.2">
      <c r="A12" s="164"/>
      <c r="B12" s="165" t="s">
        <v>20</v>
      </c>
      <c r="C12" s="165"/>
      <c r="D12" s="165"/>
      <c r="E12" s="165"/>
      <c r="F12" s="165"/>
      <c r="G12" s="165"/>
      <c r="H12" s="165"/>
      <c r="I12" s="165"/>
      <c r="M12" s="21" t="s">
        <v>21</v>
      </c>
      <c r="N12" s="21" t="s">
        <v>21</v>
      </c>
      <c r="O12" s="21" t="s">
        <v>21</v>
      </c>
      <c r="P12" s="21" t="s">
        <v>21</v>
      </c>
    </row>
    <row r="13" spans="1:16" ht="16.350000000000001" customHeight="1" x14ac:dyDescent="0.2">
      <c r="A13" s="164"/>
      <c r="B13" s="118" t="s">
        <v>64</v>
      </c>
      <c r="C13" s="23" t="s">
        <v>16</v>
      </c>
      <c r="D13" s="24">
        <v>100</v>
      </c>
      <c r="E13" s="75">
        <f>M13/100*$D13</f>
        <v>0.5</v>
      </c>
      <c r="F13" s="75">
        <f>N13/100*$D13</f>
        <v>0.2</v>
      </c>
      <c r="G13" s="75">
        <f>O13/100*$D13</f>
        <v>14.000000000000002</v>
      </c>
      <c r="H13" s="75">
        <f>P13/100*$D13</f>
        <v>60</v>
      </c>
      <c r="I13" s="25"/>
      <c r="M13" s="21">
        <v>0.5</v>
      </c>
      <c r="N13" s="21">
        <v>0.2</v>
      </c>
      <c r="O13" s="21">
        <v>14</v>
      </c>
      <c r="P13" s="21">
        <v>60</v>
      </c>
    </row>
    <row r="14" spans="1:16" x14ac:dyDescent="0.2">
      <c r="A14" s="164"/>
      <c r="B14" s="30" t="s">
        <v>23</v>
      </c>
      <c r="C14" s="23" t="s">
        <v>16</v>
      </c>
      <c r="D14" s="31">
        <f>SUM(D8:D13)</f>
        <v>510</v>
      </c>
      <c r="E14" s="33">
        <f>SUM(E8:E13)</f>
        <v>13.71</v>
      </c>
      <c r="F14" s="33">
        <f>SUM(F8:F13)</f>
        <v>16.54</v>
      </c>
      <c r="G14" s="33">
        <f>SUM(G8:G13)</f>
        <v>79.559999999999988</v>
      </c>
      <c r="H14" s="33">
        <f>SUM(H8:H13)</f>
        <v>515.70000000000005</v>
      </c>
      <c r="I14" s="96"/>
      <c r="M14" s="21" t="s">
        <v>21</v>
      </c>
      <c r="N14" s="21" t="s">
        <v>21</v>
      </c>
      <c r="O14" s="21" t="s">
        <v>21</v>
      </c>
      <c r="P14" s="21" t="s">
        <v>21</v>
      </c>
    </row>
    <row r="15" spans="1:16" ht="12.75" customHeight="1" x14ac:dyDescent="0.2">
      <c r="A15" s="164"/>
      <c r="B15" s="165" t="s">
        <v>110</v>
      </c>
      <c r="C15" s="165"/>
      <c r="D15" s="165"/>
      <c r="E15" s="165"/>
      <c r="F15" s="165"/>
      <c r="G15" s="165"/>
      <c r="H15" s="165"/>
      <c r="I15" s="165"/>
      <c r="M15" s="21" t="s">
        <v>21</v>
      </c>
      <c r="N15" s="21" t="s">
        <v>21</v>
      </c>
      <c r="O15" s="21" t="s">
        <v>21</v>
      </c>
      <c r="P15" s="21" t="s">
        <v>21</v>
      </c>
    </row>
    <row r="16" spans="1:16" x14ac:dyDescent="0.2">
      <c r="A16" s="164"/>
      <c r="B16" s="106" t="s">
        <v>111</v>
      </c>
      <c r="C16" s="41" t="s">
        <v>55</v>
      </c>
      <c r="D16" s="24">
        <v>40</v>
      </c>
      <c r="E16" s="64">
        <f t="shared" ref="E16:H22" si="1">M16/100*$D16</f>
        <v>0.48</v>
      </c>
      <c r="F16" s="64">
        <f t="shared" si="1"/>
        <v>0.08</v>
      </c>
      <c r="G16" s="64">
        <f t="shared" si="1"/>
        <v>1.7999999999999998</v>
      </c>
      <c r="H16" s="64">
        <f t="shared" si="1"/>
        <v>9.2000000000000011</v>
      </c>
      <c r="I16" s="99">
        <v>2</v>
      </c>
      <c r="M16" s="21">
        <v>1.2</v>
      </c>
      <c r="N16" s="21">
        <v>0.2</v>
      </c>
      <c r="O16" s="21">
        <v>4.5</v>
      </c>
      <c r="P16" s="21">
        <v>23</v>
      </c>
    </row>
    <row r="17" spans="1:16" ht="28.5" customHeight="1" x14ac:dyDescent="0.2">
      <c r="A17" s="164"/>
      <c r="B17" s="111" t="s">
        <v>112</v>
      </c>
      <c r="C17" s="57" t="s">
        <v>16</v>
      </c>
      <c r="D17" s="41">
        <v>200</v>
      </c>
      <c r="E17" s="64">
        <f t="shared" si="1"/>
        <v>3</v>
      </c>
      <c r="F17" s="64">
        <f t="shared" si="1"/>
        <v>6</v>
      </c>
      <c r="G17" s="64">
        <f t="shared" si="1"/>
        <v>12</v>
      </c>
      <c r="H17" s="64">
        <f t="shared" si="1"/>
        <v>100</v>
      </c>
      <c r="I17" s="149">
        <v>145</v>
      </c>
      <c r="M17" s="21">
        <v>1.5</v>
      </c>
      <c r="N17" s="21">
        <v>3</v>
      </c>
      <c r="O17" s="21">
        <v>6</v>
      </c>
      <c r="P17" s="21">
        <v>50</v>
      </c>
    </row>
    <row r="18" spans="1:16" ht="25.5" x14ac:dyDescent="0.2">
      <c r="A18" s="164"/>
      <c r="B18" s="74" t="s">
        <v>45</v>
      </c>
      <c r="C18" s="41" t="s">
        <v>16</v>
      </c>
      <c r="D18" s="37">
        <v>40</v>
      </c>
      <c r="E18" s="75">
        <f t="shared" si="1"/>
        <v>7</v>
      </c>
      <c r="F18" s="75">
        <f t="shared" si="1"/>
        <v>5.6000000000000005</v>
      </c>
      <c r="G18" s="75">
        <f t="shared" si="1"/>
        <v>2.4</v>
      </c>
      <c r="H18" s="75">
        <f t="shared" si="1"/>
        <v>80</v>
      </c>
      <c r="I18" s="43">
        <v>357</v>
      </c>
      <c r="M18" s="21">
        <v>17.5</v>
      </c>
      <c r="N18" s="21">
        <v>14</v>
      </c>
      <c r="O18" s="21">
        <v>6</v>
      </c>
      <c r="P18" s="21">
        <v>200</v>
      </c>
    </row>
    <row r="19" spans="1:16" ht="25.5" x14ac:dyDescent="0.2">
      <c r="A19" s="164"/>
      <c r="B19" s="16" t="s">
        <v>78</v>
      </c>
      <c r="C19" s="23" t="s">
        <v>16</v>
      </c>
      <c r="D19" s="52">
        <v>120</v>
      </c>
      <c r="E19" s="64">
        <f t="shared" si="1"/>
        <v>6</v>
      </c>
      <c r="F19" s="64">
        <f t="shared" si="1"/>
        <v>1.32</v>
      </c>
      <c r="G19" s="64">
        <f t="shared" si="1"/>
        <v>30</v>
      </c>
      <c r="H19" s="64">
        <f t="shared" si="1"/>
        <v>132</v>
      </c>
      <c r="I19" s="49">
        <v>171</v>
      </c>
      <c r="M19" s="21">
        <v>5</v>
      </c>
      <c r="N19" s="21">
        <v>1.1000000000000001</v>
      </c>
      <c r="O19" s="21">
        <v>25</v>
      </c>
      <c r="P19" s="21">
        <v>110</v>
      </c>
    </row>
    <row r="20" spans="1:16" x14ac:dyDescent="0.2">
      <c r="A20" s="164"/>
      <c r="B20" s="51" t="s">
        <v>33</v>
      </c>
      <c r="C20" s="17" t="s">
        <v>16</v>
      </c>
      <c r="D20" s="24">
        <v>180</v>
      </c>
      <c r="E20" s="64">
        <f t="shared" si="1"/>
        <v>0.9</v>
      </c>
      <c r="F20" s="64">
        <f t="shared" si="1"/>
        <v>0.36</v>
      </c>
      <c r="G20" s="64">
        <f t="shared" si="1"/>
        <v>18</v>
      </c>
      <c r="H20" s="64">
        <f t="shared" si="1"/>
        <v>75.599999999999994</v>
      </c>
      <c r="I20" s="24"/>
      <c r="M20" s="21">
        <v>0.5</v>
      </c>
      <c r="N20" s="21">
        <v>0.2</v>
      </c>
      <c r="O20" s="21">
        <v>10</v>
      </c>
      <c r="P20" s="21">
        <v>42</v>
      </c>
    </row>
    <row r="21" spans="1:16" ht="25.5" x14ac:dyDescent="0.2">
      <c r="A21" s="164"/>
      <c r="B21" s="39" t="s">
        <v>29</v>
      </c>
      <c r="C21" s="23" t="s">
        <v>16</v>
      </c>
      <c r="D21" s="150">
        <v>30</v>
      </c>
      <c r="E21" s="64">
        <f t="shared" si="1"/>
        <v>1.9500000000000002</v>
      </c>
      <c r="F21" s="64">
        <f t="shared" si="1"/>
        <v>0.36</v>
      </c>
      <c r="G21" s="64">
        <f t="shared" si="1"/>
        <v>12</v>
      </c>
      <c r="H21" s="64">
        <f t="shared" si="1"/>
        <v>64.2</v>
      </c>
      <c r="I21" s="77">
        <v>110</v>
      </c>
      <c r="M21" s="21">
        <v>6.5</v>
      </c>
      <c r="N21" s="21">
        <v>1.2</v>
      </c>
      <c r="O21" s="21">
        <v>40</v>
      </c>
      <c r="P21" s="21">
        <v>214</v>
      </c>
    </row>
    <row r="22" spans="1:16" x14ac:dyDescent="0.2">
      <c r="A22" s="164"/>
      <c r="B22" s="44" t="s">
        <v>30</v>
      </c>
      <c r="C22" s="23" t="s">
        <v>16</v>
      </c>
      <c r="D22" s="24">
        <v>20</v>
      </c>
      <c r="E22" s="64">
        <f t="shared" si="1"/>
        <v>1.4000000000000001</v>
      </c>
      <c r="F22" s="64">
        <f t="shared" si="1"/>
        <v>0.54</v>
      </c>
      <c r="G22" s="64">
        <f t="shared" si="1"/>
        <v>10.18</v>
      </c>
      <c r="H22" s="64">
        <f t="shared" si="1"/>
        <v>53.2</v>
      </c>
      <c r="I22" s="78">
        <v>111</v>
      </c>
      <c r="M22" s="21">
        <v>7</v>
      </c>
      <c r="N22" s="21">
        <v>2.7</v>
      </c>
      <c r="O22" s="21">
        <v>50.9</v>
      </c>
      <c r="P22" s="21">
        <v>266</v>
      </c>
    </row>
    <row r="23" spans="1:16" x14ac:dyDescent="0.2">
      <c r="A23" s="35"/>
      <c r="B23" s="46" t="s">
        <v>31</v>
      </c>
      <c r="C23" s="109" t="s">
        <v>16</v>
      </c>
      <c r="D23" s="109">
        <f>SUM(D16:D22)</f>
        <v>630</v>
      </c>
      <c r="E23" s="137">
        <f>SUM(E16:E22)</f>
        <v>20.729999999999997</v>
      </c>
      <c r="F23" s="137">
        <f>SUM(F16:F22)</f>
        <v>14.259999999999998</v>
      </c>
      <c r="G23" s="137">
        <f>SUM(G16:G22)</f>
        <v>86.38</v>
      </c>
      <c r="H23" s="137">
        <f>SUM(H16:H22)</f>
        <v>514.19999999999993</v>
      </c>
      <c r="I23" s="43"/>
      <c r="M23" s="21" t="s">
        <v>21</v>
      </c>
      <c r="N23" s="21" t="s">
        <v>21</v>
      </c>
      <c r="O23" s="21" t="s">
        <v>21</v>
      </c>
      <c r="P23" s="21" t="s">
        <v>21</v>
      </c>
    </row>
    <row r="24" spans="1:16" x14ac:dyDescent="0.2">
      <c r="A24" s="35"/>
      <c r="B24" s="162" t="s">
        <v>32</v>
      </c>
      <c r="C24" s="162"/>
      <c r="D24" s="162"/>
      <c r="E24" s="162"/>
      <c r="F24" s="162"/>
      <c r="G24" s="162"/>
      <c r="H24" s="162"/>
      <c r="I24" s="162"/>
      <c r="M24" s="21" t="s">
        <v>21</v>
      </c>
      <c r="N24" s="21" t="s">
        <v>21</v>
      </c>
      <c r="O24" s="21" t="s">
        <v>21</v>
      </c>
      <c r="P24" s="21" t="s">
        <v>21</v>
      </c>
    </row>
    <row r="25" spans="1:16" ht="25.5" x14ac:dyDescent="0.2">
      <c r="A25" s="35"/>
      <c r="B25" s="39" t="s">
        <v>79</v>
      </c>
      <c r="C25" s="41" t="s">
        <v>16</v>
      </c>
      <c r="D25" s="24">
        <v>180</v>
      </c>
      <c r="E25" s="75">
        <f t="shared" ref="E25:H26" si="2">M25/100*$D25</f>
        <v>6.3000000000000007</v>
      </c>
      <c r="F25" s="75">
        <f t="shared" si="2"/>
        <v>3.6</v>
      </c>
      <c r="G25" s="75">
        <f t="shared" si="2"/>
        <v>21.599999999999998</v>
      </c>
      <c r="H25" s="75">
        <f t="shared" si="2"/>
        <v>135</v>
      </c>
      <c r="I25" s="95">
        <v>233</v>
      </c>
      <c r="M25" s="21">
        <v>3.5</v>
      </c>
      <c r="N25" s="21">
        <v>2</v>
      </c>
      <c r="O25" s="21">
        <v>12</v>
      </c>
      <c r="P25" s="21">
        <v>75</v>
      </c>
    </row>
    <row r="26" spans="1:16" ht="25.5" x14ac:dyDescent="0.2">
      <c r="A26" s="155"/>
      <c r="B26" s="105" t="s">
        <v>120</v>
      </c>
      <c r="C26" s="76" t="s">
        <v>16</v>
      </c>
      <c r="D26" s="104">
        <v>100</v>
      </c>
      <c r="E26" s="75">
        <f t="shared" si="2"/>
        <v>0</v>
      </c>
      <c r="F26" s="75">
        <f t="shared" si="2"/>
        <v>0</v>
      </c>
      <c r="G26" s="75">
        <f t="shared" si="2"/>
        <v>0</v>
      </c>
      <c r="H26" s="75">
        <f t="shared" si="2"/>
        <v>0</v>
      </c>
      <c r="I26" s="25">
        <v>581</v>
      </c>
      <c r="M26" s="21"/>
      <c r="N26" s="21"/>
      <c r="O26" s="21"/>
      <c r="P26" s="21"/>
    </row>
    <row r="27" spans="1:16" x14ac:dyDescent="0.2">
      <c r="A27" s="35"/>
      <c r="B27" s="81" t="s">
        <v>35</v>
      </c>
      <c r="C27" s="10" t="s">
        <v>16</v>
      </c>
      <c r="D27" s="82">
        <f>D25</f>
        <v>180</v>
      </c>
      <c r="E27" s="83">
        <f>E25</f>
        <v>6.3000000000000007</v>
      </c>
      <c r="F27" s="83">
        <f>F25</f>
        <v>3.6</v>
      </c>
      <c r="G27" s="83">
        <f>G25</f>
        <v>21.599999999999998</v>
      </c>
      <c r="H27" s="83">
        <f>H25</f>
        <v>135</v>
      </c>
      <c r="I27" s="43"/>
      <c r="M27" s="21" t="s">
        <v>21</v>
      </c>
      <c r="N27" s="21" t="s">
        <v>21</v>
      </c>
      <c r="O27" s="21" t="s">
        <v>21</v>
      </c>
      <c r="P27" s="21" t="s">
        <v>21</v>
      </c>
    </row>
    <row r="28" spans="1:16" x14ac:dyDescent="0.2">
      <c r="A28" s="92"/>
      <c r="B28" s="84" t="s">
        <v>36</v>
      </c>
      <c r="C28" s="151"/>
      <c r="D28" s="152">
        <f>SUM(D14,D23,D27)</f>
        <v>1320</v>
      </c>
      <c r="E28" s="153">
        <f>SUM(E14,E23,E27)</f>
        <v>40.739999999999995</v>
      </c>
      <c r="F28" s="153">
        <f>SUM(F14,F23,F27)</f>
        <v>34.4</v>
      </c>
      <c r="G28" s="153">
        <f>SUM(G14,G23,G27)</f>
        <v>187.54</v>
      </c>
      <c r="H28" s="153">
        <f>SUM(H14,H23,H27)</f>
        <v>1164.9000000000001</v>
      </c>
      <c r="I28" s="139"/>
      <c r="M28" s="21" t="s">
        <v>21</v>
      </c>
      <c r="N28" s="21" t="s">
        <v>21</v>
      </c>
      <c r="O28" s="21" t="s">
        <v>21</v>
      </c>
      <c r="P28" s="21" t="s">
        <v>21</v>
      </c>
    </row>
  </sheetData>
  <mergeCells count="14">
    <mergeCell ref="B24:I24"/>
    <mergeCell ref="B7:I7"/>
    <mergeCell ref="A9:A14"/>
    <mergeCell ref="B12:I12"/>
    <mergeCell ref="A15:A22"/>
    <mergeCell ref="B15:I15"/>
    <mergeCell ref="A2:I2"/>
    <mergeCell ref="A4:I4"/>
    <mergeCell ref="A5:A6"/>
    <mergeCell ref="B5:B6"/>
    <mergeCell ref="C5:D6"/>
    <mergeCell ref="E5:G5"/>
    <mergeCell ref="H5:H6"/>
    <mergeCell ref="I5:I6"/>
  </mergeCells>
  <pageMargins left="0.25" right="0.25" top="0.75" bottom="0.75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Лист11</vt:lpstr>
      <vt:lpstr>'1 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</dc:creator>
  <dc:description/>
  <cp:lastModifiedBy>Натали</cp:lastModifiedBy>
  <cp:revision>10</cp:revision>
  <cp:lastPrinted>2024-08-06T10:52:01Z</cp:lastPrinted>
  <dcterms:created xsi:type="dcterms:W3CDTF">2017-12-27T06:34:06Z</dcterms:created>
  <dcterms:modified xsi:type="dcterms:W3CDTF">2024-08-06T10:52:06Z</dcterms:modified>
  <dc:language>ru-RU</dc:language>
</cp:coreProperties>
</file>